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<sst xmlns="http://schemas.openxmlformats.org/spreadsheetml/2006/main" count="98" uniqueCount="89">
  <si>
    <t>№№</t>
  </si>
  <si>
    <t>Выполнено работ по содержанию и текущему ремонту общего имущества МКД по смете расходов ТСЖ, ЖСК, ЖК или приложениям к договору  управления - всего (руб.)</t>
  </si>
  <si>
    <t>Из них:</t>
  </si>
  <si>
    <t>По техническому обслуживанию, текущему ремонту и содержанию лифтового  оборудования в МКД, оборудованном лифтами</t>
  </si>
  <si>
    <t>5.1.2.</t>
  </si>
  <si>
    <t>По обеспечению мер пожарной безопасности</t>
  </si>
  <si>
    <t>5.1.1.</t>
  </si>
  <si>
    <t>5.1.</t>
  </si>
  <si>
    <t>5.1.3.</t>
  </si>
  <si>
    <t>Работы по аварийному  обслуживанию</t>
  </si>
  <si>
    <t>5.1.4.</t>
  </si>
  <si>
    <t>Работы по техническому  обслуживанию внутридомового газового оборудования (газопровода)</t>
  </si>
  <si>
    <t>5.1.5.</t>
  </si>
  <si>
    <t>Прочие расходы</t>
  </si>
  <si>
    <t>5.2.</t>
  </si>
  <si>
    <t>Работы по сбору и вывозу мусора</t>
  </si>
  <si>
    <t>5.2.1.</t>
  </si>
  <si>
    <t>5.2.2.</t>
  </si>
  <si>
    <t>По вывозу и обезвреживанию твердых бытовых отходов</t>
  </si>
  <si>
    <t>5.3.</t>
  </si>
  <si>
    <t>Работы по уборке и ремонту помещений и мест общего  пользования, относящихся к общему  имуществу МКД</t>
  </si>
  <si>
    <t>5.4.</t>
  </si>
  <si>
    <t>Работы по уборке земельного участка, входящего в состав общего имущества МКД</t>
  </si>
  <si>
    <t>5.5.</t>
  </si>
  <si>
    <t>Работы по содержанию и ремонту элементов озеленения и благоустройства объектов, относящихся к общему имуществу МКД и расположенных на его земельном участке</t>
  </si>
  <si>
    <t>5.6.</t>
  </si>
  <si>
    <t>Иные работы по содержанию и ремонту общего имущества в МКД</t>
  </si>
  <si>
    <t>Стоимость работ и услуг по содержанию и текущему ремонту в МКД (по смете расходов ТСЖ, ЖСК, ЖК или приложениям к договору управления) (руб.)</t>
  </si>
  <si>
    <t>В т.ч. Приходящаяся на жилые помещения в МКД (руб.)</t>
  </si>
  <si>
    <t>В том числе:</t>
  </si>
  <si>
    <t>Всего в год</t>
  </si>
  <si>
    <t>Всеко в год</t>
  </si>
  <si>
    <t>в квартал</t>
  </si>
  <si>
    <t>в месяц</t>
  </si>
  <si>
    <t>Наименование показателей</t>
  </si>
  <si>
    <t>Нарастающим итогом с начала года</t>
  </si>
  <si>
    <t>Всего за отчетный квартал</t>
  </si>
  <si>
    <t>Примечание</t>
  </si>
  <si>
    <t>Справочно:</t>
  </si>
  <si>
    <t>к Распоряжению Правительства  Москвы от 13 сентября 2007г. № 1975-РП</t>
  </si>
  <si>
    <t>Форма сдается до 12 числа месяца, следующего  за отчетным кварталом</t>
  </si>
  <si>
    <t>ФОРМА</t>
  </si>
  <si>
    <t>отчетности управляющей организации по договору на предоставление субсидий тз бюджета города Москвы на содержение</t>
  </si>
  <si>
    <t>и текущий ремонт общего имущества в многоквартирном доме (МКД) по адресу</t>
  </si>
  <si>
    <t>в год</t>
  </si>
  <si>
    <t>Сумма по договору (руб.)</t>
  </si>
  <si>
    <t>Номер договора</t>
  </si>
  <si>
    <t>Дата заключения договора</t>
  </si>
  <si>
    <t>Договор на предоставление  бюджетных субсидий (ДПБС)</t>
  </si>
  <si>
    <t>Ставка  план.норм. расхода по категории  МКД (руб.)</t>
  </si>
  <si>
    <t>Характеристика МКД</t>
  </si>
  <si>
    <t>Общая площадь жилых помещений</t>
  </si>
  <si>
    <t xml:space="preserve">Общая площадь нежилых помещений </t>
  </si>
  <si>
    <t>I</t>
  </si>
  <si>
    <t>II</t>
  </si>
  <si>
    <t>III</t>
  </si>
  <si>
    <t>IV</t>
  </si>
  <si>
    <t>Общая площадь жилых помещений  (кв. м)</t>
  </si>
  <si>
    <t>Ставка на содержание земельного участка (руб.)</t>
  </si>
  <si>
    <t>Площадь земельного участка в общем  имуществе МКД                  (кв. м)</t>
  </si>
  <si>
    <t>Восточного административного округа, район Измайлово</t>
  </si>
  <si>
    <t>Руководитель управляющей организации</t>
  </si>
  <si>
    <t>По технической эксплуатации и текущему ремонту внутридомового оборудования  и инженерных                                  коммуникаций, относящихся к общему имуществу МКД - всего</t>
  </si>
  <si>
    <t>собственными силами</t>
  </si>
  <si>
    <t>с привлечением сторонней организации</t>
  </si>
  <si>
    <t xml:space="preserve">Наи менование показателей </t>
  </si>
  <si>
    <t xml:space="preserve">Нарастающим итогом с начала года </t>
  </si>
  <si>
    <t>Всего  сумма по договору на предоставление  субсидий из бюджета города Москвы (руб.)</t>
  </si>
  <si>
    <t>Фактически поступило из бюджета города за отчетный период (руб.)</t>
  </si>
  <si>
    <t>Разница  между  суммой по договору на предоставление  бюджетных субсидий и фактически полученной суммой из бюджета города (руб.)</t>
  </si>
  <si>
    <t>В том числе (из стр. 5) использовано средств, полученных из бюдэжета города (стр. 2) за отчетный перирд, всего (руб.)</t>
  </si>
  <si>
    <t>В том числе:                                                                        за отчетный квартал</t>
  </si>
  <si>
    <t>В том  числе</t>
  </si>
  <si>
    <t>Итого</t>
  </si>
  <si>
    <t>01 ноября 2007 г.</t>
  </si>
  <si>
    <t>4а</t>
  </si>
  <si>
    <t>4б</t>
  </si>
  <si>
    <t>Общая площадь без учета летних помещений,                                       кв. м</t>
  </si>
  <si>
    <t>Приложение</t>
  </si>
  <si>
    <r>
      <t xml:space="preserve">Управляющая организация  - </t>
    </r>
    <r>
      <rPr>
        <b/>
        <sz val="7"/>
        <rFont val="Times New Roman"/>
        <family val="1"/>
      </rPr>
      <t xml:space="preserve"> УК ОАО "РЭУ № 24 района Измайлово"</t>
    </r>
  </si>
  <si>
    <t>Л.С.Журавлева</t>
  </si>
  <si>
    <t>02-БС/2007</t>
  </si>
  <si>
    <t>УК ОАО "РЭУ № 24 Района Измайлово" (ИТОГОВЫЙ СВОД)</t>
  </si>
  <si>
    <t>5.2.3.</t>
  </si>
  <si>
    <t>КГМ</t>
  </si>
  <si>
    <t>По содержанию мусоропроводов в МКД, оборудованных мусоропроводами</t>
  </si>
  <si>
    <t>по состоянию на 01 января 2010 года ( за отчетный период - год)</t>
  </si>
  <si>
    <t>Руководитель ГУ ИС района Измайлово</t>
  </si>
  <si>
    <t>И.П.Кирюшина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</si>
</sst>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0.0"/>
    <numFmt numFmtId="183" formatCode="0.000"/>
    <numFmt numFmtId="184" formatCode="#,##0.000_р_."/>
    <numFmt numFmtId="185" formatCode="#,##0.0_р_."/>
    <numFmt numFmtId="186" formatCode="0.0000"/>
  </numFmts>
  <fonts count="43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33" borderId="0" xfId="0" applyNumberFormat="1" applyFill="1" applyAlignment="1">
      <alignment/>
    </xf>
    <xf numFmtId="180" fontId="8" fillId="0" borderId="17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8" fillId="33" borderId="14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distributed" wrapText="1"/>
    </xf>
    <xf numFmtId="180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distributed" wrapText="1"/>
    </xf>
    <xf numFmtId="2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80" fontId="4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0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80" fontId="4" fillId="34" borderId="17" xfId="0" applyNumberFormat="1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wrapText="1"/>
    </xf>
    <xf numFmtId="180" fontId="4" fillId="0" borderId="14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zoomScalePageLayoutView="0" workbookViewId="0" topLeftCell="B19">
      <selection activeCell="F34" sqref="F34"/>
    </sheetView>
  </sheetViews>
  <sheetFormatPr defaultColWidth="9.140625" defaultRowHeight="12.75"/>
  <cols>
    <col min="2" max="2" width="14.57421875" style="0" customWidth="1"/>
    <col min="4" max="4" width="14.421875" style="0" customWidth="1"/>
    <col min="6" max="6" width="19.28125" style="0" customWidth="1"/>
    <col min="7" max="7" width="15.00390625" style="0" customWidth="1"/>
  </cols>
  <sheetData>
    <row r="3" ht="12.75">
      <c r="D3" s="32">
        <v>16.92</v>
      </c>
    </row>
    <row r="6" spans="2:7" ht="12.75">
      <c r="B6" s="34">
        <v>566519.6</v>
      </c>
      <c r="C6" s="34"/>
      <c r="D6" s="37">
        <v>513636.16</v>
      </c>
      <c r="E6" s="34"/>
      <c r="F6" s="34">
        <v>52883.44</v>
      </c>
      <c r="G6" s="33"/>
    </row>
    <row r="7" spans="2:7" ht="12.75">
      <c r="B7" s="34">
        <v>5875.63</v>
      </c>
      <c r="C7" s="34"/>
      <c r="D7" s="37">
        <v>4604.62</v>
      </c>
      <c r="E7" s="34"/>
      <c r="F7" s="34">
        <v>1271.01</v>
      </c>
      <c r="G7" s="33"/>
    </row>
    <row r="8" spans="2:7" ht="12.75">
      <c r="B8" s="34">
        <v>7293.46</v>
      </c>
      <c r="C8" s="34"/>
      <c r="D8" s="37">
        <v>5137.95</v>
      </c>
      <c r="E8" s="34"/>
      <c r="F8" s="34">
        <v>2158.51</v>
      </c>
      <c r="G8" s="33"/>
    </row>
    <row r="9" spans="2:7" ht="12.75">
      <c r="B9" s="34">
        <v>1836.73</v>
      </c>
      <c r="C9" s="34"/>
      <c r="D9" s="37">
        <v>1375.94</v>
      </c>
      <c r="E9" s="34"/>
      <c r="F9" s="34">
        <v>460.79</v>
      </c>
      <c r="G9" s="33"/>
    </row>
    <row r="10" spans="2:7" ht="12.75">
      <c r="B10" s="34">
        <v>2804</v>
      </c>
      <c r="C10" s="34"/>
      <c r="D10" s="37">
        <v>2324</v>
      </c>
      <c r="E10" s="34"/>
      <c r="F10" s="34">
        <v>477</v>
      </c>
      <c r="G10" s="33"/>
    </row>
    <row r="11" spans="2:7" ht="12.75">
      <c r="B11" s="34"/>
      <c r="C11" s="34"/>
      <c r="D11" s="34"/>
      <c r="E11" s="34"/>
      <c r="F11" s="34"/>
      <c r="G11" s="33"/>
    </row>
    <row r="12" spans="2:7" ht="12.75">
      <c r="B12" s="38">
        <f>B6+B7+B8+B9+B10</f>
        <v>584329.4199999999</v>
      </c>
      <c r="C12" s="39"/>
      <c r="D12" s="39">
        <f>D6+D7+D8+D9+D10</f>
        <v>527078.6699999999</v>
      </c>
      <c r="E12" s="39">
        <f>SUM(E6:E11)</f>
        <v>0</v>
      </c>
      <c r="F12" s="40">
        <f>F6+F7+F8+F9+F10</f>
        <v>57250.75000000001</v>
      </c>
      <c r="G12" s="33"/>
    </row>
    <row r="13" spans="2:7" ht="12.75">
      <c r="B13" s="34"/>
      <c r="C13" s="34"/>
      <c r="D13" s="34"/>
      <c r="E13" s="34"/>
      <c r="F13" s="34"/>
      <c r="G13" s="33"/>
    </row>
    <row r="14" spans="2:7" ht="12.75">
      <c r="B14" s="34"/>
      <c r="C14" s="34"/>
      <c r="D14" s="34"/>
      <c r="E14" s="34"/>
      <c r="F14" s="34"/>
      <c r="G14" s="33"/>
    </row>
    <row r="15" spans="2:7" ht="12.75">
      <c r="B15" s="34"/>
      <c r="C15" s="34"/>
      <c r="D15" s="35">
        <v>15.74</v>
      </c>
      <c r="E15" s="34"/>
      <c r="F15" s="34"/>
      <c r="G15" s="33"/>
    </row>
    <row r="16" spans="2:7" ht="12.75">
      <c r="B16" s="34"/>
      <c r="C16" s="34"/>
      <c r="D16" s="34"/>
      <c r="E16" s="34"/>
      <c r="F16" s="34"/>
      <c r="G16" s="33"/>
    </row>
    <row r="17" spans="2:7" ht="12.75">
      <c r="B17" s="34">
        <v>50277</v>
      </c>
      <c r="C17" s="34"/>
      <c r="D17" s="37">
        <v>38804.87</v>
      </c>
      <c r="E17" s="34"/>
      <c r="F17" s="34">
        <v>11472.13</v>
      </c>
      <c r="G17" s="33"/>
    </row>
    <row r="18" spans="2:7" ht="12.75">
      <c r="B18" s="34">
        <v>1982.6</v>
      </c>
      <c r="C18" s="34"/>
      <c r="D18" s="37">
        <v>1460.82</v>
      </c>
      <c r="E18" s="34"/>
      <c r="F18" s="34">
        <v>521.78</v>
      </c>
      <c r="G18" s="33"/>
    </row>
    <row r="19" spans="2:7" ht="12.75">
      <c r="B19" s="34">
        <v>2324.66</v>
      </c>
      <c r="C19" s="34"/>
      <c r="D19" s="37">
        <v>1576.53</v>
      </c>
      <c r="E19" s="34"/>
      <c r="F19" s="34">
        <v>748.13</v>
      </c>
      <c r="G19" s="33"/>
    </row>
    <row r="20" spans="2:7" ht="12.75">
      <c r="B20" s="34">
        <v>4793.69</v>
      </c>
      <c r="C20" s="34"/>
      <c r="D20" s="37">
        <v>3506.03</v>
      </c>
      <c r="E20" s="34"/>
      <c r="F20" s="34">
        <v>1287.66</v>
      </c>
      <c r="G20" s="33"/>
    </row>
    <row r="21" spans="2:7" ht="12.75">
      <c r="B21" s="34"/>
      <c r="C21" s="34"/>
      <c r="D21" s="34"/>
      <c r="E21" s="34"/>
      <c r="F21" s="34"/>
      <c r="G21" s="33"/>
    </row>
    <row r="22" spans="2:7" ht="12.75">
      <c r="B22" s="34"/>
      <c r="C22" s="34"/>
      <c r="D22" s="34"/>
      <c r="E22" s="34"/>
      <c r="F22" s="34"/>
      <c r="G22" s="33"/>
    </row>
    <row r="23" spans="2:7" ht="12.75">
      <c r="B23" s="34">
        <v>6932.08</v>
      </c>
      <c r="C23" s="34"/>
      <c r="D23" s="37">
        <v>5192.99</v>
      </c>
      <c r="E23" s="34"/>
      <c r="F23" s="34">
        <v>1739.09</v>
      </c>
      <c r="G23" s="33"/>
    </row>
    <row r="24" spans="2:7" ht="12.75">
      <c r="B24" s="34"/>
      <c r="C24" s="34"/>
      <c r="D24" s="34"/>
      <c r="E24" s="34"/>
      <c r="F24" s="34"/>
      <c r="G24" s="33"/>
    </row>
    <row r="25" spans="2:7" ht="12.75">
      <c r="B25" s="34"/>
      <c r="C25" s="34"/>
      <c r="D25" s="34"/>
      <c r="E25" s="34"/>
      <c r="F25" s="34"/>
      <c r="G25" s="33"/>
    </row>
    <row r="26" spans="2:7" ht="12.75">
      <c r="B26" s="34"/>
      <c r="C26" s="34"/>
      <c r="D26" s="34"/>
      <c r="E26" s="34"/>
      <c r="F26" s="34"/>
      <c r="G26" s="33"/>
    </row>
    <row r="27" spans="2:7" ht="12.75">
      <c r="B27" s="38">
        <f>B17+B18+B19+B20+B21+B22+B23</f>
        <v>66310.03</v>
      </c>
      <c r="C27" s="39"/>
      <c r="D27" s="39">
        <f>D17+D18+D19+D20+D21+D22+D23</f>
        <v>50541.24</v>
      </c>
      <c r="E27" s="39"/>
      <c r="F27" s="40">
        <f>F17+F18+F19+F20+F21+F22+F23</f>
        <v>15768.789999999999</v>
      </c>
      <c r="G27" s="33"/>
    </row>
    <row r="28" spans="2:7" ht="12.75">
      <c r="B28" s="34"/>
      <c r="C28" s="34"/>
      <c r="D28" s="34"/>
      <c r="E28" s="34"/>
      <c r="F28" s="34"/>
      <c r="G28" s="33"/>
    </row>
    <row r="29" spans="2:7" ht="12.75">
      <c r="B29" s="34"/>
      <c r="C29" s="34"/>
      <c r="D29" s="34"/>
      <c r="E29" s="34"/>
      <c r="F29" s="34"/>
      <c r="G29" s="33"/>
    </row>
    <row r="30" spans="2:7" ht="12.75">
      <c r="B30" s="34"/>
      <c r="C30" s="34"/>
      <c r="D30" s="35">
        <v>15.28</v>
      </c>
      <c r="E30" s="34"/>
      <c r="F30" s="34"/>
      <c r="G30" s="33"/>
    </row>
    <row r="31" spans="2:7" ht="12.75">
      <c r="B31" s="34"/>
      <c r="C31" s="34"/>
      <c r="D31" s="34"/>
      <c r="E31" s="34"/>
      <c r="F31" s="34"/>
      <c r="G31" s="33"/>
    </row>
    <row r="32" spans="2:7" ht="12.75">
      <c r="B32" s="38">
        <v>11999</v>
      </c>
      <c r="C32" s="39"/>
      <c r="D32" s="41">
        <v>10888</v>
      </c>
      <c r="E32" s="39"/>
      <c r="F32" s="40">
        <v>1111</v>
      </c>
      <c r="G32" s="33"/>
    </row>
    <row r="33" spans="2:7" ht="12.75">
      <c r="B33" s="34"/>
      <c r="C33" s="34"/>
      <c r="D33" s="34"/>
      <c r="E33" s="34"/>
      <c r="F33" s="34"/>
      <c r="G33" s="33"/>
    </row>
    <row r="34" spans="2:7" ht="12.75">
      <c r="B34" s="34"/>
      <c r="C34" s="34"/>
      <c r="D34" s="34"/>
      <c r="E34" s="34"/>
      <c r="F34" s="34"/>
      <c r="G34" s="33"/>
    </row>
    <row r="35" spans="2:7" ht="12.75">
      <c r="B35" s="34"/>
      <c r="C35" s="34"/>
      <c r="D35" s="35">
        <v>14.1</v>
      </c>
      <c r="E35" s="34"/>
      <c r="F35" s="34"/>
      <c r="G35" s="33"/>
    </row>
    <row r="36" spans="2:7" ht="12.75">
      <c r="B36" s="34"/>
      <c r="C36" s="34"/>
      <c r="D36" s="34"/>
      <c r="E36" s="34"/>
      <c r="F36" s="34"/>
      <c r="G36" s="33"/>
    </row>
    <row r="37" spans="2:7" ht="12.75">
      <c r="B37" s="34">
        <v>523391.1</v>
      </c>
      <c r="C37" s="34"/>
      <c r="D37" s="37">
        <v>435327.72</v>
      </c>
      <c r="E37" s="34"/>
      <c r="F37" s="34">
        <v>88063.38</v>
      </c>
      <c r="G37" s="33"/>
    </row>
    <row r="38" spans="2:7" ht="12.75">
      <c r="B38" s="34">
        <v>13383.4</v>
      </c>
      <c r="C38" s="34"/>
      <c r="D38" s="37">
        <v>9861.18</v>
      </c>
      <c r="E38" s="34"/>
      <c r="F38" s="34">
        <v>3522.22</v>
      </c>
      <c r="G38" s="33"/>
    </row>
    <row r="39" spans="2:7" ht="12.75">
      <c r="B39" s="34">
        <v>2482.34</v>
      </c>
      <c r="C39" s="34"/>
      <c r="D39" s="37">
        <v>1683.47</v>
      </c>
      <c r="E39" s="34"/>
      <c r="F39" s="34">
        <v>798.87</v>
      </c>
      <c r="G39" s="33"/>
    </row>
    <row r="40" spans="2:7" ht="12.75">
      <c r="B40" s="34">
        <v>2216.31</v>
      </c>
      <c r="C40" s="34"/>
      <c r="D40" s="37">
        <v>1620.97</v>
      </c>
      <c r="E40" s="34"/>
      <c r="F40" s="34">
        <v>595.34</v>
      </c>
      <c r="G40" s="33"/>
    </row>
    <row r="41" spans="2:7" ht="12.75">
      <c r="B41" s="34"/>
      <c r="C41" s="34"/>
      <c r="D41" s="34"/>
      <c r="E41" s="34"/>
      <c r="F41" s="34"/>
      <c r="G41" s="33"/>
    </row>
    <row r="42" spans="2:7" ht="12.75">
      <c r="B42" s="34"/>
      <c r="C42" s="34"/>
      <c r="D42" s="34"/>
      <c r="E42" s="34"/>
      <c r="F42" s="34"/>
      <c r="G42" s="33"/>
    </row>
    <row r="43" spans="2:7" ht="12.75">
      <c r="B43" s="34">
        <v>2801.37</v>
      </c>
      <c r="C43" s="34"/>
      <c r="D43" s="37">
        <v>2195.38</v>
      </c>
      <c r="E43" s="34"/>
      <c r="F43" s="34">
        <v>605.99</v>
      </c>
      <c r="G43" s="33"/>
    </row>
    <row r="44" spans="2:7" ht="12.75">
      <c r="B44" s="34">
        <v>4304.54</v>
      </c>
      <c r="C44" s="34"/>
      <c r="D44" s="37">
        <v>3030.6</v>
      </c>
      <c r="E44" s="34"/>
      <c r="F44" s="34">
        <v>1273.94</v>
      </c>
      <c r="G44" s="33"/>
    </row>
    <row r="45" spans="2:7" ht="12.75">
      <c r="B45" s="34">
        <v>1515.19</v>
      </c>
      <c r="C45" s="34"/>
      <c r="D45" s="37">
        <v>1135.07</v>
      </c>
      <c r="E45" s="34"/>
      <c r="F45" s="34">
        <v>380.12</v>
      </c>
      <c r="G45" s="33"/>
    </row>
    <row r="46" spans="2:7" ht="12.75">
      <c r="B46" s="34">
        <v>2870</v>
      </c>
      <c r="C46" s="34"/>
      <c r="D46" s="37">
        <v>2378.7</v>
      </c>
      <c r="E46" s="34"/>
      <c r="F46" s="34">
        <v>491.3</v>
      </c>
      <c r="G46" s="33"/>
    </row>
    <row r="47" spans="2:7" ht="12.75">
      <c r="B47" s="34"/>
      <c r="C47" s="34"/>
      <c r="D47" s="34"/>
      <c r="E47" s="34"/>
      <c r="F47" s="34"/>
      <c r="G47" s="33"/>
    </row>
    <row r="48" spans="2:7" ht="12.75">
      <c r="B48" s="38">
        <f>SUM(B37:B47)</f>
        <v>552964.25</v>
      </c>
      <c r="C48" s="39"/>
      <c r="D48" s="39">
        <f>SUM(D37:D47)</f>
        <v>457233.0899999999</v>
      </c>
      <c r="E48" s="39"/>
      <c r="F48" s="40">
        <f>SUM(F37:F47)</f>
        <v>95731.16</v>
      </c>
      <c r="G48" s="33"/>
    </row>
    <row r="49" ht="12.75">
      <c r="G49" s="33"/>
    </row>
    <row r="50" spans="1:7" ht="12.75">
      <c r="A50" t="s">
        <v>73</v>
      </c>
      <c r="B50" s="34">
        <f>B12+B27+B32+B48</f>
        <v>1215602.7</v>
      </c>
      <c r="C50" s="34"/>
      <c r="D50" s="34">
        <f>D12+D27+D32+D48</f>
        <v>1045740.9999999998</v>
      </c>
      <c r="E50" s="34"/>
      <c r="F50" s="34">
        <f>F12+F27+F32+F48</f>
        <v>169861.7</v>
      </c>
      <c r="G50" s="33"/>
    </row>
    <row r="51" ht="12.75">
      <c r="G51" s="33"/>
    </row>
    <row r="52" ht="12.75">
      <c r="G52" s="33"/>
    </row>
    <row r="53" spans="2:7" ht="12.75">
      <c r="B53" s="36">
        <v>1215602.7</v>
      </c>
      <c r="C53" s="36"/>
      <c r="D53" s="36">
        <v>1045741</v>
      </c>
      <c r="E53" s="36"/>
      <c r="F53" s="36">
        <v>169861.7</v>
      </c>
      <c r="G53" s="33"/>
    </row>
    <row r="54" spans="2:7" ht="12.75">
      <c r="B54" s="36"/>
      <c r="C54" s="36"/>
      <c r="D54" s="36"/>
      <c r="E54" s="36"/>
      <c r="F54" s="36"/>
      <c r="G54" s="33"/>
    </row>
    <row r="55" spans="2:7" ht="12.75">
      <c r="B55" s="36">
        <f>B50-B53</f>
        <v>0</v>
      </c>
      <c r="C55" s="36"/>
      <c r="D55" s="36">
        <f>D50-D53</f>
        <v>0</v>
      </c>
      <c r="E55" s="36"/>
      <c r="F55" s="36">
        <f>F50-F53</f>
        <v>0</v>
      </c>
      <c r="G5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020"/>
  <sheetViews>
    <sheetView tabSelected="1" zoomScalePageLayoutView="0" workbookViewId="0" topLeftCell="A1">
      <selection activeCell="O84" sqref="A1:O84"/>
    </sheetView>
  </sheetViews>
  <sheetFormatPr defaultColWidth="9.140625" defaultRowHeight="12.75"/>
  <cols>
    <col min="1" max="1" width="5.00390625" style="0" customWidth="1"/>
    <col min="3" max="3" width="8.28125" style="0" customWidth="1"/>
    <col min="4" max="4" width="8.8515625" style="0" customWidth="1"/>
    <col min="5" max="5" width="8.57421875" style="0" customWidth="1"/>
    <col min="6" max="6" width="8.7109375" style="0" customWidth="1"/>
    <col min="7" max="7" width="8.57421875" style="0" customWidth="1"/>
    <col min="8" max="8" width="8.7109375" style="0" customWidth="1"/>
    <col min="9" max="9" width="9.7109375" style="0" customWidth="1"/>
    <col min="10" max="10" width="5.00390625" style="0" customWidth="1"/>
    <col min="11" max="11" width="12.140625" style="0" customWidth="1"/>
    <col min="12" max="12" width="11.140625" style="0" customWidth="1"/>
    <col min="13" max="13" width="11.28125" style="0" customWidth="1"/>
    <col min="14" max="14" width="12.140625" style="0" customWidth="1"/>
    <col min="15" max="15" width="12.8515625" style="0" customWidth="1"/>
    <col min="16" max="16" width="14.140625" style="0" customWidth="1"/>
  </cols>
  <sheetData>
    <row r="1" spans="1:114" ht="15.75" customHeight="1">
      <c r="A1" s="91" t="s">
        <v>87</v>
      </c>
      <c r="B1" s="91"/>
      <c r="C1" s="91"/>
      <c r="D1" s="91"/>
      <c r="E1" s="91"/>
      <c r="F1" s="91"/>
      <c r="G1" s="4"/>
      <c r="H1" s="4"/>
      <c r="I1" s="6"/>
      <c r="J1" s="88" t="s">
        <v>78</v>
      </c>
      <c r="K1" s="88"/>
      <c r="L1" s="88"/>
      <c r="M1" s="88"/>
      <c r="N1" s="88"/>
      <c r="O1" s="88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customHeight="1">
      <c r="A2" s="4"/>
      <c r="B2" s="4"/>
      <c r="C2" s="4"/>
      <c r="D2" s="91" t="s">
        <v>88</v>
      </c>
      <c r="E2" s="91"/>
      <c r="F2" s="91"/>
      <c r="G2" s="4"/>
      <c r="H2" s="4"/>
      <c r="I2" s="6"/>
      <c r="J2" s="88" t="s">
        <v>39</v>
      </c>
      <c r="K2" s="88"/>
      <c r="L2" s="88"/>
      <c r="M2" s="88"/>
      <c r="N2" s="88"/>
      <c r="O2" s="88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2.75">
      <c r="A3" s="3"/>
      <c r="B3" s="2"/>
      <c r="C3" s="2"/>
      <c r="D3" s="2"/>
      <c r="E3" s="2"/>
      <c r="F3" s="2"/>
      <c r="G3" s="2"/>
      <c r="H3" s="2"/>
      <c r="I3" s="2"/>
      <c r="J3" s="89" t="s">
        <v>40</v>
      </c>
      <c r="K3" s="89"/>
      <c r="L3" s="89"/>
      <c r="M3" s="89"/>
      <c r="N3" s="89"/>
      <c r="O3" s="89"/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ht="12.75">
      <c r="A4" s="3"/>
      <c r="B4" s="2"/>
      <c r="C4" s="90" t="s">
        <v>41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3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 ht="12.75">
      <c r="A5" s="3"/>
      <c r="B5" s="2"/>
      <c r="C5" s="90" t="s">
        <v>42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3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ht="12.75">
      <c r="A6" s="3"/>
      <c r="B6" s="2"/>
      <c r="C6" s="90" t="s">
        <v>43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 ht="14.25">
      <c r="A7" s="3"/>
      <c r="B7" s="2"/>
      <c r="C7" s="92" t="s">
        <v>82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3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ht="12.75">
      <c r="A8" s="3"/>
      <c r="B8" s="2"/>
      <c r="C8" s="90" t="s">
        <v>60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ht="12.75">
      <c r="A9" s="3"/>
      <c r="B9" s="2"/>
      <c r="C9" s="90" t="s">
        <v>86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 ht="12.75" customHeight="1">
      <c r="A10" s="101" t="s">
        <v>79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71" t="s">
        <v>49</v>
      </c>
      <c r="O10" s="7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 ht="13.5" customHeight="1">
      <c r="A11" s="71" t="s">
        <v>48</v>
      </c>
      <c r="B11" s="72"/>
      <c r="C11" s="73"/>
      <c r="D11" s="80" t="s">
        <v>47</v>
      </c>
      <c r="E11" s="81"/>
      <c r="F11" s="80" t="s">
        <v>46</v>
      </c>
      <c r="G11" s="81"/>
      <c r="H11" s="80" t="s">
        <v>45</v>
      </c>
      <c r="I11" s="85"/>
      <c r="J11" s="85"/>
      <c r="K11" s="85"/>
      <c r="L11" s="85"/>
      <c r="M11" s="81"/>
      <c r="N11" s="84"/>
      <c r="O11" s="1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 ht="12" customHeight="1">
      <c r="A12" s="74"/>
      <c r="B12" s="75"/>
      <c r="C12" s="76"/>
      <c r="D12" s="82" t="s">
        <v>74</v>
      </c>
      <c r="E12" s="83"/>
      <c r="F12" s="82" t="s">
        <v>81</v>
      </c>
      <c r="G12" s="83"/>
      <c r="H12" s="8" t="s">
        <v>44</v>
      </c>
      <c r="I12" s="58">
        <f>M12*12</f>
        <v>63523800</v>
      </c>
      <c r="J12" s="59" t="s">
        <v>32</v>
      </c>
      <c r="K12" s="58">
        <f>M12*3</f>
        <v>15880950</v>
      </c>
      <c r="L12" s="59" t="s">
        <v>33</v>
      </c>
      <c r="M12" s="60">
        <v>5293650</v>
      </c>
      <c r="N12" s="63" t="s">
        <v>53</v>
      </c>
      <c r="O12" s="6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4" ht="5.25" customHeight="1">
      <c r="A13" s="11"/>
      <c r="B13" s="11"/>
      <c r="C13" s="11"/>
      <c r="D13" s="12"/>
      <c r="E13" s="12"/>
      <c r="F13" s="12"/>
      <c r="G13" s="12"/>
      <c r="H13" s="12"/>
      <c r="I13" s="13"/>
      <c r="J13" s="12"/>
      <c r="K13" s="13"/>
      <c r="L13" s="12"/>
      <c r="M13" s="13"/>
      <c r="N13" s="64"/>
      <c r="O13" s="6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4" ht="7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5"/>
      <c r="O14" s="6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4" ht="15.75" customHeight="1">
      <c r="A15" s="71" t="s">
        <v>50</v>
      </c>
      <c r="B15" s="72"/>
      <c r="C15" s="72"/>
      <c r="D15" s="93" t="s">
        <v>77</v>
      </c>
      <c r="E15" s="94"/>
      <c r="F15" s="94"/>
      <c r="G15" s="95"/>
      <c r="H15" s="99" t="s">
        <v>29</v>
      </c>
      <c r="I15" s="99"/>
      <c r="J15" s="99"/>
      <c r="K15" s="99"/>
      <c r="L15" s="99"/>
      <c r="M15" s="99"/>
      <c r="N15" s="63" t="s">
        <v>54</v>
      </c>
      <c r="O15" s="6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114" ht="10.5" customHeight="1">
      <c r="A16" s="84"/>
      <c r="B16" s="66"/>
      <c r="C16" s="66"/>
      <c r="D16" s="96"/>
      <c r="E16" s="97"/>
      <c r="F16" s="97"/>
      <c r="G16" s="98"/>
      <c r="H16" s="99" t="s">
        <v>51</v>
      </c>
      <c r="I16" s="99"/>
      <c r="J16" s="83"/>
      <c r="K16" s="82" t="s">
        <v>52</v>
      </c>
      <c r="L16" s="99"/>
      <c r="M16" s="99"/>
      <c r="N16" s="65"/>
      <c r="O16" s="6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 ht="15" customHeight="1">
      <c r="A17" s="74"/>
      <c r="B17" s="75"/>
      <c r="C17" s="76"/>
      <c r="D17" s="77">
        <v>652533.2</v>
      </c>
      <c r="E17" s="78"/>
      <c r="F17" s="78"/>
      <c r="G17" s="79"/>
      <c r="H17" s="77">
        <v>575151.88</v>
      </c>
      <c r="I17" s="78"/>
      <c r="J17" s="79"/>
      <c r="K17" s="77">
        <f>D17-H17</f>
        <v>77381.31999999995</v>
      </c>
      <c r="L17" s="78"/>
      <c r="M17" s="78"/>
      <c r="N17" s="63" t="s">
        <v>55</v>
      </c>
      <c r="O17" s="6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ht="9.75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5"/>
      <c r="O18" s="6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ht="9.75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63" t="s">
        <v>56</v>
      </c>
      <c r="O19" s="6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ht="7.5" customHeight="1">
      <c r="A20" s="11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65"/>
      <c r="O20" s="6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ht="6.75" customHeight="1">
      <c r="A21" s="11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ht="3" customHeight="1" hidden="1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66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ht="9.75" customHeight="1">
      <c r="A23" s="80" t="s">
        <v>57</v>
      </c>
      <c r="B23" s="85"/>
      <c r="C23" s="81"/>
      <c r="D23" s="80">
        <f>H17</f>
        <v>575151.88</v>
      </c>
      <c r="E23" s="81"/>
      <c r="F23" s="80" t="s">
        <v>59</v>
      </c>
      <c r="G23" s="85"/>
      <c r="H23" s="81"/>
      <c r="I23" s="17"/>
      <c r="J23" s="80" t="s">
        <v>58</v>
      </c>
      <c r="K23" s="85"/>
      <c r="L23" s="81"/>
      <c r="M23" s="17"/>
      <c r="N23" s="66"/>
      <c r="O23" s="6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ht="7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ht="24" customHeight="1">
      <c r="A25" s="17" t="s">
        <v>0</v>
      </c>
      <c r="B25" s="85" t="s">
        <v>65</v>
      </c>
      <c r="C25" s="85"/>
      <c r="D25" s="85"/>
      <c r="E25" s="85"/>
      <c r="F25" s="85"/>
      <c r="G25" s="85"/>
      <c r="H25" s="85"/>
      <c r="I25" s="81"/>
      <c r="J25" s="80" t="s">
        <v>66</v>
      </c>
      <c r="K25" s="81"/>
      <c r="L25" s="80" t="s">
        <v>71</v>
      </c>
      <c r="M25" s="81"/>
      <c r="N25" s="80" t="s">
        <v>37</v>
      </c>
      <c r="O25" s="8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ht="16.5" customHeight="1">
      <c r="A26" s="17">
        <v>1</v>
      </c>
      <c r="B26" s="69" t="s">
        <v>67</v>
      </c>
      <c r="C26" s="69"/>
      <c r="D26" s="69"/>
      <c r="E26" s="69"/>
      <c r="F26" s="69"/>
      <c r="G26" s="69"/>
      <c r="H26" s="69"/>
      <c r="I26" s="70"/>
      <c r="J26" s="86">
        <f>L26*4</f>
        <v>63523800</v>
      </c>
      <c r="K26" s="87"/>
      <c r="L26" s="86">
        <f>K12</f>
        <v>15880950</v>
      </c>
      <c r="M26" s="87"/>
      <c r="N26" s="100"/>
      <c r="O26" s="8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ht="13.5" customHeight="1">
      <c r="A27" s="17">
        <v>2</v>
      </c>
      <c r="B27" s="69" t="s">
        <v>68</v>
      </c>
      <c r="C27" s="69"/>
      <c r="D27" s="69"/>
      <c r="E27" s="69"/>
      <c r="F27" s="69"/>
      <c r="G27" s="69"/>
      <c r="H27" s="69"/>
      <c r="I27" s="70"/>
      <c r="J27" s="86">
        <f>J26</f>
        <v>63523800</v>
      </c>
      <c r="K27" s="87"/>
      <c r="L27" s="86">
        <f>L26</f>
        <v>15880950</v>
      </c>
      <c r="M27" s="87"/>
      <c r="N27" s="80"/>
      <c r="O27" s="8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ht="18.75" customHeight="1">
      <c r="A28" s="17">
        <v>3</v>
      </c>
      <c r="B28" s="69" t="s">
        <v>69</v>
      </c>
      <c r="C28" s="69"/>
      <c r="D28" s="69"/>
      <c r="E28" s="69"/>
      <c r="F28" s="69"/>
      <c r="G28" s="69"/>
      <c r="H28" s="69"/>
      <c r="I28" s="70"/>
      <c r="J28" s="86">
        <f>J26-J27</f>
        <v>0</v>
      </c>
      <c r="K28" s="87"/>
      <c r="L28" s="86">
        <f>L26-L27</f>
        <v>0</v>
      </c>
      <c r="M28" s="87"/>
      <c r="N28" s="80"/>
      <c r="O28" s="8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ht="17.25" customHeight="1">
      <c r="A29" s="17">
        <v>4</v>
      </c>
      <c r="B29" s="113" t="s">
        <v>70</v>
      </c>
      <c r="C29" s="69"/>
      <c r="D29" s="69"/>
      <c r="E29" s="69"/>
      <c r="F29" s="69"/>
      <c r="G29" s="69"/>
      <c r="H29" s="69"/>
      <c r="I29" s="70"/>
      <c r="J29" s="86">
        <f>J26</f>
        <v>63523800</v>
      </c>
      <c r="K29" s="87"/>
      <c r="L29" s="86">
        <f>L26</f>
        <v>15880950</v>
      </c>
      <c r="M29" s="87"/>
      <c r="N29" s="80"/>
      <c r="O29" s="8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ht="7.5" customHeight="1">
      <c r="A30" s="11"/>
      <c r="B30" s="11"/>
      <c r="C30" s="11"/>
      <c r="D30" s="11"/>
      <c r="E30" s="11"/>
      <c r="F30" s="11"/>
      <c r="G30" s="11"/>
      <c r="H30" s="42"/>
      <c r="I30" s="43"/>
      <c r="J30" s="11"/>
      <c r="K30" s="11"/>
      <c r="L30" s="11"/>
      <c r="M30" s="11"/>
      <c r="N30" s="11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ht="12.75">
      <c r="A31" s="63" t="s">
        <v>0</v>
      </c>
      <c r="B31" s="71" t="s">
        <v>34</v>
      </c>
      <c r="C31" s="72"/>
      <c r="D31" s="72"/>
      <c r="E31" s="72"/>
      <c r="F31" s="72"/>
      <c r="G31" s="72"/>
      <c r="H31" s="72"/>
      <c r="I31" s="72"/>
      <c r="J31" s="73"/>
      <c r="K31" s="63" t="s">
        <v>35</v>
      </c>
      <c r="L31" s="63" t="s">
        <v>36</v>
      </c>
      <c r="M31" s="80" t="s">
        <v>29</v>
      </c>
      <c r="N31" s="81"/>
      <c r="O31" s="63" t="s">
        <v>37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31.5" customHeight="1">
      <c r="A32" s="65"/>
      <c r="B32" s="74"/>
      <c r="C32" s="75"/>
      <c r="D32" s="75"/>
      <c r="E32" s="75"/>
      <c r="F32" s="75"/>
      <c r="G32" s="75"/>
      <c r="H32" s="75"/>
      <c r="I32" s="75"/>
      <c r="J32" s="76"/>
      <c r="K32" s="65"/>
      <c r="L32" s="65"/>
      <c r="M32" s="17" t="s">
        <v>63</v>
      </c>
      <c r="N32" s="17" t="s">
        <v>64</v>
      </c>
      <c r="O32" s="6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 ht="11.25" customHeight="1">
      <c r="A33" s="15">
        <v>1</v>
      </c>
      <c r="B33" s="80">
        <v>2</v>
      </c>
      <c r="C33" s="85"/>
      <c r="D33" s="85"/>
      <c r="E33" s="85"/>
      <c r="F33" s="85"/>
      <c r="G33" s="85"/>
      <c r="H33" s="85"/>
      <c r="I33" s="85"/>
      <c r="J33" s="81"/>
      <c r="K33" s="15">
        <v>3</v>
      </c>
      <c r="L33" s="15">
        <v>4</v>
      </c>
      <c r="M33" s="17" t="s">
        <v>75</v>
      </c>
      <c r="N33" s="17" t="s">
        <v>76</v>
      </c>
      <c r="O33" s="15">
        <v>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14" ht="9" customHeight="1">
      <c r="A34" s="15">
        <v>5</v>
      </c>
      <c r="B34" s="113" t="s">
        <v>38</v>
      </c>
      <c r="C34" s="69"/>
      <c r="D34" s="69"/>
      <c r="E34" s="69"/>
      <c r="F34" s="69"/>
      <c r="G34" s="69"/>
      <c r="H34" s="69"/>
      <c r="I34" s="69"/>
      <c r="J34" s="70"/>
      <c r="K34" s="20"/>
      <c r="L34" s="61"/>
      <c r="M34" s="21"/>
      <c r="N34" s="21"/>
      <c r="O34" s="2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 ht="8.25" customHeight="1">
      <c r="A35" s="115"/>
      <c r="B35" s="104" t="s">
        <v>1</v>
      </c>
      <c r="C35" s="105"/>
      <c r="D35" s="105"/>
      <c r="E35" s="105"/>
      <c r="F35" s="105"/>
      <c r="G35" s="105"/>
      <c r="H35" s="105"/>
      <c r="I35" s="105"/>
      <c r="J35" s="106"/>
      <c r="K35" s="52"/>
      <c r="L35" s="45"/>
      <c r="M35" s="45"/>
      <c r="N35" s="45"/>
      <c r="O35" s="2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114" ht="14.25" customHeight="1">
      <c r="A36" s="116"/>
      <c r="B36" s="107"/>
      <c r="C36" s="108"/>
      <c r="D36" s="108"/>
      <c r="E36" s="108"/>
      <c r="F36" s="108"/>
      <c r="G36" s="108"/>
      <c r="H36" s="108"/>
      <c r="I36" s="108"/>
      <c r="J36" s="109"/>
      <c r="K36" s="45">
        <f>K40+K59+K72+K77</f>
        <v>143706318.84000003</v>
      </c>
      <c r="L36" s="45">
        <f>L40+L59+L72+L77</f>
        <v>35926579.71</v>
      </c>
      <c r="M36" s="45">
        <f>M40+M59+M72+M77</f>
        <v>18256147.240000002</v>
      </c>
      <c r="N36" s="45">
        <f>N40+N59+N72+N77</f>
        <v>17670432.47</v>
      </c>
      <c r="O36" s="6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 ht="12" customHeight="1">
      <c r="A37" s="117"/>
      <c r="B37" s="110"/>
      <c r="C37" s="111"/>
      <c r="D37" s="111"/>
      <c r="E37" s="111"/>
      <c r="F37" s="111"/>
      <c r="G37" s="111"/>
      <c r="H37" s="111"/>
      <c r="I37" s="111"/>
      <c r="J37" s="112"/>
      <c r="K37" s="54"/>
      <c r="L37" s="54"/>
      <c r="M37" s="45"/>
      <c r="N37" s="45"/>
      <c r="O37" s="2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 ht="11.25" customHeight="1">
      <c r="A38" s="22"/>
      <c r="B38" s="102" t="s">
        <v>72</v>
      </c>
      <c r="C38" s="102"/>
      <c r="D38" s="102"/>
      <c r="E38" s="102"/>
      <c r="F38" s="102"/>
      <c r="G38" s="102"/>
      <c r="H38" s="102"/>
      <c r="I38" s="102"/>
      <c r="J38" s="103"/>
      <c r="K38" s="45"/>
      <c r="L38" s="45"/>
      <c r="M38" s="45"/>
      <c r="N38" s="45"/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114" ht="12.75" customHeight="1">
      <c r="A39" s="63" t="s">
        <v>7</v>
      </c>
      <c r="B39" s="104" t="s">
        <v>62</v>
      </c>
      <c r="C39" s="105"/>
      <c r="D39" s="105"/>
      <c r="E39" s="105"/>
      <c r="F39" s="105"/>
      <c r="G39" s="105"/>
      <c r="H39" s="105"/>
      <c r="I39" s="105"/>
      <c r="J39" s="106"/>
      <c r="K39" s="45"/>
      <c r="L39" s="45"/>
      <c r="M39" s="45"/>
      <c r="N39" s="45"/>
      <c r="O39" s="21"/>
      <c r="P39" s="5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 ht="12.75" customHeight="1">
      <c r="A40" s="64"/>
      <c r="B40" s="107"/>
      <c r="C40" s="108"/>
      <c r="D40" s="108"/>
      <c r="E40" s="108"/>
      <c r="F40" s="108"/>
      <c r="G40" s="108"/>
      <c r="H40" s="108"/>
      <c r="I40" s="108"/>
      <c r="J40" s="109"/>
      <c r="K40" s="45">
        <f>K44+K47+K50+K53+K56</f>
        <v>77838297.77000001</v>
      </c>
      <c r="L40" s="45">
        <f>L44+L47+L50+L53+L56</f>
        <v>19938816.62</v>
      </c>
      <c r="M40" s="45">
        <f>M56</f>
        <v>11607933.14</v>
      </c>
      <c r="N40" s="45">
        <f>N44+N47+N50+N53+N56</f>
        <v>8330883.48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1:114" ht="12" customHeight="1">
      <c r="A41" s="65"/>
      <c r="B41" s="110"/>
      <c r="C41" s="111"/>
      <c r="D41" s="111"/>
      <c r="E41" s="111"/>
      <c r="F41" s="111"/>
      <c r="G41" s="111"/>
      <c r="H41" s="111"/>
      <c r="I41" s="111"/>
      <c r="J41" s="112"/>
      <c r="K41" s="50"/>
      <c r="L41" s="50"/>
      <c r="M41" s="50"/>
      <c r="N41" s="50"/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 ht="12.75">
      <c r="A42" s="22"/>
      <c r="B42" s="102" t="s">
        <v>2</v>
      </c>
      <c r="C42" s="102"/>
      <c r="D42" s="102"/>
      <c r="E42" s="102"/>
      <c r="F42" s="102"/>
      <c r="G42" s="102"/>
      <c r="H42" s="102"/>
      <c r="I42" s="102"/>
      <c r="J42" s="103"/>
      <c r="K42" s="45"/>
      <c r="L42" s="45"/>
      <c r="M42" s="45"/>
      <c r="N42" s="45"/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 ht="12.75" customHeight="1">
      <c r="A43" s="63" t="s">
        <v>6</v>
      </c>
      <c r="B43" s="104" t="s">
        <v>3</v>
      </c>
      <c r="C43" s="105"/>
      <c r="D43" s="105"/>
      <c r="E43" s="105"/>
      <c r="F43" s="105"/>
      <c r="G43" s="105"/>
      <c r="H43" s="105"/>
      <c r="I43" s="105"/>
      <c r="J43" s="106"/>
      <c r="K43" s="45"/>
      <c r="L43" s="45"/>
      <c r="M43" s="45"/>
      <c r="N43" s="45"/>
      <c r="O43" s="2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1:114" ht="12.75" customHeight="1">
      <c r="A44" s="64"/>
      <c r="B44" s="107"/>
      <c r="C44" s="108"/>
      <c r="D44" s="108"/>
      <c r="E44" s="108"/>
      <c r="F44" s="108"/>
      <c r="G44" s="108"/>
      <c r="H44" s="108"/>
      <c r="I44" s="108"/>
      <c r="J44" s="109"/>
      <c r="K44" s="45">
        <v>4749647.69</v>
      </c>
      <c r="L44" s="45">
        <v>1176250.61</v>
      </c>
      <c r="M44" s="45">
        <v>0</v>
      </c>
      <c r="N44" s="45">
        <f>L44-M44</f>
        <v>1176250.61</v>
      </c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114" ht="11.25" customHeight="1">
      <c r="A45" s="65"/>
      <c r="B45" s="110"/>
      <c r="C45" s="111"/>
      <c r="D45" s="111"/>
      <c r="E45" s="111"/>
      <c r="F45" s="111"/>
      <c r="G45" s="111"/>
      <c r="H45" s="111"/>
      <c r="I45" s="111"/>
      <c r="J45" s="112"/>
      <c r="K45" s="45"/>
      <c r="L45" s="45"/>
      <c r="M45" s="45"/>
      <c r="N45" s="45"/>
      <c r="O45" s="2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114" ht="12.75" customHeight="1">
      <c r="A46" s="63" t="s">
        <v>4</v>
      </c>
      <c r="B46" s="104" t="s">
        <v>5</v>
      </c>
      <c r="C46" s="105"/>
      <c r="D46" s="105"/>
      <c r="E46" s="105"/>
      <c r="F46" s="105"/>
      <c r="G46" s="105"/>
      <c r="H46" s="105"/>
      <c r="I46" s="105"/>
      <c r="J46" s="106"/>
      <c r="K46" s="45"/>
      <c r="L46" s="45"/>
      <c r="M46" s="45"/>
      <c r="N46" s="45"/>
      <c r="O46" s="2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1:114" ht="12.75">
      <c r="A47" s="64"/>
      <c r="B47" s="107"/>
      <c r="C47" s="108"/>
      <c r="D47" s="108"/>
      <c r="E47" s="108"/>
      <c r="F47" s="108"/>
      <c r="G47" s="108"/>
      <c r="H47" s="108"/>
      <c r="I47" s="108"/>
      <c r="J47" s="109"/>
      <c r="K47" s="45">
        <v>5137754.46</v>
      </c>
      <c r="L47" s="45">
        <v>1465620.45</v>
      </c>
      <c r="M47" s="45">
        <v>0</v>
      </c>
      <c r="N47" s="45">
        <f>L47-M47</f>
        <v>1465620.45</v>
      </c>
      <c r="O47" s="2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114" ht="12.75">
      <c r="A48" s="65"/>
      <c r="B48" s="110"/>
      <c r="C48" s="111"/>
      <c r="D48" s="111"/>
      <c r="E48" s="111"/>
      <c r="F48" s="111"/>
      <c r="G48" s="111"/>
      <c r="H48" s="111"/>
      <c r="I48" s="111"/>
      <c r="J48" s="112"/>
      <c r="K48" s="45"/>
      <c r="L48" s="45"/>
      <c r="M48" s="45"/>
      <c r="N48" s="45"/>
      <c r="O48" s="2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1:114" ht="9" customHeight="1">
      <c r="A49" s="63" t="s">
        <v>8</v>
      </c>
      <c r="B49" s="104" t="s">
        <v>9</v>
      </c>
      <c r="C49" s="105"/>
      <c r="D49" s="105"/>
      <c r="E49" s="105"/>
      <c r="F49" s="105"/>
      <c r="G49" s="105"/>
      <c r="H49" s="105"/>
      <c r="I49" s="105"/>
      <c r="J49" s="106"/>
      <c r="K49" s="45"/>
      <c r="L49" s="45"/>
      <c r="M49" s="45"/>
      <c r="N49" s="45"/>
      <c r="O49" s="2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1:114" ht="12.75">
      <c r="A50" s="64"/>
      <c r="B50" s="107"/>
      <c r="C50" s="108"/>
      <c r="D50" s="108"/>
      <c r="E50" s="108"/>
      <c r="F50" s="108"/>
      <c r="G50" s="108"/>
      <c r="H50" s="108"/>
      <c r="I50" s="108"/>
      <c r="J50" s="109"/>
      <c r="K50" s="45">
        <v>2126576.4</v>
      </c>
      <c r="L50" s="45">
        <v>531644.1</v>
      </c>
      <c r="M50" s="45">
        <v>0</v>
      </c>
      <c r="N50" s="45">
        <f>L50-M50</f>
        <v>531644.1</v>
      </c>
      <c r="O50" s="2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1:114" ht="10.5" customHeight="1">
      <c r="A51" s="65"/>
      <c r="B51" s="110"/>
      <c r="C51" s="111"/>
      <c r="D51" s="111"/>
      <c r="E51" s="111"/>
      <c r="F51" s="111"/>
      <c r="G51" s="111"/>
      <c r="H51" s="111"/>
      <c r="I51" s="111"/>
      <c r="J51" s="112"/>
      <c r="K51" s="45"/>
      <c r="L51" s="45"/>
      <c r="M51" s="45"/>
      <c r="N51" s="45"/>
      <c r="O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1:114" ht="12.75" customHeight="1">
      <c r="A52" s="63" t="s">
        <v>10</v>
      </c>
      <c r="B52" s="104" t="s">
        <v>11</v>
      </c>
      <c r="C52" s="105"/>
      <c r="D52" s="105"/>
      <c r="E52" s="105"/>
      <c r="F52" s="105"/>
      <c r="G52" s="105"/>
      <c r="H52" s="105"/>
      <c r="I52" s="105"/>
      <c r="J52" s="106"/>
      <c r="K52" s="45"/>
      <c r="L52" s="45"/>
      <c r="M52" s="45"/>
      <c r="N52" s="45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1:114" ht="12.75">
      <c r="A53" s="64"/>
      <c r="B53" s="107"/>
      <c r="C53" s="108"/>
      <c r="D53" s="108"/>
      <c r="E53" s="108"/>
      <c r="F53" s="108"/>
      <c r="G53" s="108"/>
      <c r="H53" s="108"/>
      <c r="I53" s="108"/>
      <c r="J53" s="109"/>
      <c r="K53" s="45">
        <v>2854159.05</v>
      </c>
      <c r="L53" s="45">
        <v>724974.32</v>
      </c>
      <c r="M53" s="45">
        <v>0</v>
      </c>
      <c r="N53" s="45">
        <f>L53-M53</f>
        <v>724974.32</v>
      </c>
      <c r="O53" s="2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1:114" ht="12.75">
      <c r="A54" s="65"/>
      <c r="B54" s="110"/>
      <c r="C54" s="111"/>
      <c r="D54" s="111"/>
      <c r="E54" s="111"/>
      <c r="F54" s="111"/>
      <c r="G54" s="111"/>
      <c r="H54" s="111"/>
      <c r="I54" s="111"/>
      <c r="J54" s="112"/>
      <c r="K54" s="45"/>
      <c r="L54" s="45"/>
      <c r="M54" s="45"/>
      <c r="N54" s="45"/>
      <c r="O54" s="2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1:114" ht="12.75" customHeight="1">
      <c r="A55" s="63" t="s">
        <v>12</v>
      </c>
      <c r="B55" s="104" t="s">
        <v>13</v>
      </c>
      <c r="C55" s="105"/>
      <c r="D55" s="105"/>
      <c r="E55" s="105"/>
      <c r="F55" s="105"/>
      <c r="G55" s="105"/>
      <c r="H55" s="105"/>
      <c r="I55" s="105"/>
      <c r="J55" s="106"/>
      <c r="K55" s="45"/>
      <c r="L55" s="45"/>
      <c r="M55" s="45"/>
      <c r="N55" s="45"/>
      <c r="O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1:114" ht="12.75">
      <c r="A56" s="64"/>
      <c r="B56" s="107"/>
      <c r="C56" s="108"/>
      <c r="D56" s="108"/>
      <c r="E56" s="108"/>
      <c r="F56" s="108"/>
      <c r="G56" s="108"/>
      <c r="H56" s="108"/>
      <c r="I56" s="108"/>
      <c r="J56" s="109"/>
      <c r="K56" s="45">
        <v>62970160.17</v>
      </c>
      <c r="L56" s="45">
        <v>16040327.14</v>
      </c>
      <c r="M56" s="45">
        <f>L56-N56</f>
        <v>11607933.14</v>
      </c>
      <c r="N56" s="45">
        <v>4432394</v>
      </c>
      <c r="O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1:114" ht="12.75">
      <c r="A57" s="65"/>
      <c r="B57" s="110"/>
      <c r="C57" s="111"/>
      <c r="D57" s="111"/>
      <c r="E57" s="111"/>
      <c r="F57" s="111"/>
      <c r="G57" s="111"/>
      <c r="H57" s="111"/>
      <c r="I57" s="111"/>
      <c r="J57" s="112"/>
      <c r="K57" s="45"/>
      <c r="L57" s="45"/>
      <c r="M57" s="45"/>
      <c r="N57" s="45"/>
      <c r="O57" s="2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1:114" ht="12.75" customHeight="1">
      <c r="A58" s="63" t="s">
        <v>14</v>
      </c>
      <c r="B58" s="104" t="s">
        <v>15</v>
      </c>
      <c r="C58" s="105"/>
      <c r="D58" s="105"/>
      <c r="E58" s="105"/>
      <c r="F58" s="105"/>
      <c r="G58" s="105"/>
      <c r="H58" s="105"/>
      <c r="I58" s="105"/>
      <c r="J58" s="106"/>
      <c r="K58" s="45"/>
      <c r="L58" s="45"/>
      <c r="M58" s="45"/>
      <c r="N58" s="45"/>
      <c r="O58" s="2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1:114" ht="12.75">
      <c r="A59" s="64"/>
      <c r="B59" s="107"/>
      <c r="C59" s="108"/>
      <c r="D59" s="108"/>
      <c r="E59" s="108"/>
      <c r="F59" s="108"/>
      <c r="G59" s="108"/>
      <c r="H59" s="108"/>
      <c r="I59" s="108"/>
      <c r="J59" s="109"/>
      <c r="K59" s="45">
        <f>K63+K66+K69</f>
        <v>23164089.589999996</v>
      </c>
      <c r="L59" s="45">
        <f>L63+L66+L69</f>
        <v>5797315.29</v>
      </c>
      <c r="M59" s="45">
        <v>0</v>
      </c>
      <c r="N59" s="45">
        <f>L59-M59</f>
        <v>5797315.29</v>
      </c>
      <c r="O59" s="2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1:114" ht="12.75">
      <c r="A60" s="65"/>
      <c r="B60" s="110"/>
      <c r="C60" s="111"/>
      <c r="D60" s="111"/>
      <c r="E60" s="111"/>
      <c r="F60" s="111"/>
      <c r="G60" s="111"/>
      <c r="H60" s="111"/>
      <c r="I60" s="111"/>
      <c r="J60" s="112"/>
      <c r="K60" s="45"/>
      <c r="L60" s="45"/>
      <c r="M60" s="45"/>
      <c r="N60" s="45"/>
      <c r="O60" s="2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1:114" ht="12.75">
      <c r="A61" s="17"/>
      <c r="B61" s="18" t="s">
        <v>2</v>
      </c>
      <c r="C61" s="18"/>
      <c r="D61" s="18"/>
      <c r="E61" s="18"/>
      <c r="F61" s="18"/>
      <c r="G61" s="18"/>
      <c r="H61" s="53">
        <f>K43+K46+K49+K52+K55</f>
        <v>0</v>
      </c>
      <c r="I61" s="18"/>
      <c r="J61" s="19"/>
      <c r="K61" s="45"/>
      <c r="L61" s="45"/>
      <c r="M61" s="45"/>
      <c r="N61" s="45"/>
      <c r="O61" s="2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1:114" ht="15" customHeight="1">
      <c r="A62" s="63" t="s">
        <v>16</v>
      </c>
      <c r="B62" s="104" t="s">
        <v>85</v>
      </c>
      <c r="C62" s="105"/>
      <c r="D62" s="105"/>
      <c r="E62" s="105"/>
      <c r="F62" s="105"/>
      <c r="G62" s="105"/>
      <c r="H62" s="105"/>
      <c r="I62" s="105"/>
      <c r="J62" s="106"/>
      <c r="K62" s="45"/>
      <c r="L62" s="45"/>
      <c r="M62" s="45"/>
      <c r="N62" s="45"/>
      <c r="O62" s="2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1:114" ht="15" customHeight="1">
      <c r="A63" s="64"/>
      <c r="B63" s="107"/>
      <c r="C63" s="108"/>
      <c r="D63" s="108"/>
      <c r="E63" s="108"/>
      <c r="F63" s="108"/>
      <c r="G63" s="108"/>
      <c r="H63" s="108"/>
      <c r="I63" s="108"/>
      <c r="J63" s="109"/>
      <c r="K63" s="45">
        <v>4710490.31</v>
      </c>
      <c r="L63" s="45">
        <v>1183915.46</v>
      </c>
      <c r="M63" s="45">
        <v>0</v>
      </c>
      <c r="N63" s="45">
        <f>L63-M63</f>
        <v>1183915.46</v>
      </c>
      <c r="O63" s="2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14" ht="15" customHeight="1">
      <c r="A64" s="65"/>
      <c r="B64" s="110"/>
      <c r="C64" s="111"/>
      <c r="D64" s="111"/>
      <c r="E64" s="111"/>
      <c r="F64" s="111"/>
      <c r="G64" s="111"/>
      <c r="H64" s="111"/>
      <c r="I64" s="111"/>
      <c r="J64" s="112"/>
      <c r="K64" s="45"/>
      <c r="L64" s="45"/>
      <c r="M64" s="45"/>
      <c r="N64" s="45"/>
      <c r="O64" s="2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1:114" ht="16.5" customHeight="1">
      <c r="A65" s="63" t="s">
        <v>17</v>
      </c>
      <c r="B65" s="104" t="s">
        <v>18</v>
      </c>
      <c r="C65" s="105"/>
      <c r="D65" s="105"/>
      <c r="E65" s="105"/>
      <c r="F65" s="105"/>
      <c r="G65" s="105"/>
      <c r="H65" s="105"/>
      <c r="I65" s="105"/>
      <c r="J65" s="106"/>
      <c r="K65" s="45"/>
      <c r="L65" s="45"/>
      <c r="M65" s="45"/>
      <c r="N65" s="45"/>
      <c r="O65" s="2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1:114" ht="16.5" customHeight="1">
      <c r="A66" s="64"/>
      <c r="B66" s="107"/>
      <c r="C66" s="108"/>
      <c r="D66" s="108"/>
      <c r="E66" s="108"/>
      <c r="F66" s="108"/>
      <c r="G66" s="108"/>
      <c r="H66" s="108"/>
      <c r="I66" s="108"/>
      <c r="J66" s="109"/>
      <c r="K66" s="45">
        <v>6524352.77</v>
      </c>
      <c r="L66" s="45">
        <v>1631088.2</v>
      </c>
      <c r="M66" s="45">
        <v>0</v>
      </c>
      <c r="N66" s="45">
        <f>L66-M66</f>
        <v>1631088.2</v>
      </c>
      <c r="O66" s="2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1:114" ht="16.5" customHeight="1">
      <c r="A67" s="65"/>
      <c r="B67" s="110"/>
      <c r="C67" s="111"/>
      <c r="D67" s="111"/>
      <c r="E67" s="111"/>
      <c r="F67" s="111"/>
      <c r="G67" s="111"/>
      <c r="H67" s="111"/>
      <c r="I67" s="111"/>
      <c r="J67" s="112"/>
      <c r="K67" s="45"/>
      <c r="L67" s="45"/>
      <c r="M67" s="45"/>
      <c r="N67" s="45"/>
      <c r="O67" s="2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1:114" ht="16.5" customHeight="1">
      <c r="A68" s="63" t="s">
        <v>83</v>
      </c>
      <c r="B68" s="104" t="s">
        <v>84</v>
      </c>
      <c r="C68" s="105"/>
      <c r="D68" s="105"/>
      <c r="E68" s="105"/>
      <c r="F68" s="105"/>
      <c r="G68" s="105"/>
      <c r="H68" s="105"/>
      <c r="I68" s="105"/>
      <c r="J68" s="106"/>
      <c r="K68" s="45"/>
      <c r="L68" s="45"/>
      <c r="M68" s="45"/>
      <c r="N68" s="45"/>
      <c r="O68" s="2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1:114" ht="16.5" customHeight="1">
      <c r="A69" s="64"/>
      <c r="B69" s="107"/>
      <c r="C69" s="108"/>
      <c r="D69" s="108"/>
      <c r="E69" s="108"/>
      <c r="F69" s="108"/>
      <c r="G69" s="108"/>
      <c r="H69" s="108"/>
      <c r="I69" s="108"/>
      <c r="J69" s="109"/>
      <c r="K69" s="45">
        <v>11929246.51</v>
      </c>
      <c r="L69" s="45">
        <v>2982311.63</v>
      </c>
      <c r="M69" s="45">
        <v>0</v>
      </c>
      <c r="N69" s="45">
        <f>L69-M69</f>
        <v>2982311.63</v>
      </c>
      <c r="O69" s="2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1:114" ht="16.5" customHeight="1">
      <c r="A70" s="65"/>
      <c r="B70" s="110"/>
      <c r="C70" s="111"/>
      <c r="D70" s="111"/>
      <c r="E70" s="111"/>
      <c r="F70" s="111"/>
      <c r="G70" s="111"/>
      <c r="H70" s="111"/>
      <c r="I70" s="111"/>
      <c r="J70" s="112"/>
      <c r="K70" s="45"/>
      <c r="L70" s="45"/>
      <c r="M70" s="45"/>
      <c r="N70" s="45"/>
      <c r="O70" s="2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1:114" ht="12.75" customHeight="1">
      <c r="A71" s="63" t="s">
        <v>19</v>
      </c>
      <c r="B71" s="104" t="s">
        <v>20</v>
      </c>
      <c r="C71" s="105"/>
      <c r="D71" s="105"/>
      <c r="E71" s="105"/>
      <c r="F71" s="105"/>
      <c r="G71" s="105"/>
      <c r="H71" s="105"/>
      <c r="I71" s="105"/>
      <c r="J71" s="106"/>
      <c r="K71" s="45"/>
      <c r="L71" s="45"/>
      <c r="M71" s="45"/>
      <c r="N71" s="45"/>
      <c r="O71" s="2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1:114" ht="12.75">
      <c r="A72" s="64"/>
      <c r="B72" s="107"/>
      <c r="C72" s="108"/>
      <c r="D72" s="108"/>
      <c r="E72" s="108"/>
      <c r="F72" s="108"/>
      <c r="G72" s="108"/>
      <c r="H72" s="108"/>
      <c r="I72" s="108"/>
      <c r="J72" s="109"/>
      <c r="K72" s="45">
        <v>24050123.98</v>
      </c>
      <c r="L72" s="45">
        <v>5632437.21</v>
      </c>
      <c r="M72" s="45">
        <f>L72-N72</f>
        <v>5632437.21</v>
      </c>
      <c r="N72" s="45">
        <v>0</v>
      </c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1:114" ht="12.75">
      <c r="A73" s="65"/>
      <c r="B73" s="110"/>
      <c r="C73" s="111"/>
      <c r="D73" s="111"/>
      <c r="E73" s="111"/>
      <c r="F73" s="111"/>
      <c r="G73" s="111"/>
      <c r="H73" s="111"/>
      <c r="I73" s="111"/>
      <c r="J73" s="112"/>
      <c r="K73" s="45"/>
      <c r="L73" s="45"/>
      <c r="M73" s="45"/>
      <c r="N73" s="45"/>
      <c r="O73" s="2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1:114" ht="12.75">
      <c r="A74" s="17" t="s">
        <v>21</v>
      </c>
      <c r="B74" s="69" t="s">
        <v>22</v>
      </c>
      <c r="C74" s="69"/>
      <c r="D74" s="69"/>
      <c r="E74" s="69"/>
      <c r="F74" s="69"/>
      <c r="G74" s="69"/>
      <c r="H74" s="69"/>
      <c r="I74" s="69"/>
      <c r="J74" s="70"/>
      <c r="K74" s="45"/>
      <c r="L74" s="45">
        <v>0</v>
      </c>
      <c r="M74" s="45">
        <v>0</v>
      </c>
      <c r="N74" s="45">
        <v>0</v>
      </c>
      <c r="O74" s="2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1:114" ht="22.5" customHeight="1">
      <c r="A75" s="17" t="s">
        <v>23</v>
      </c>
      <c r="B75" s="69" t="s">
        <v>24</v>
      </c>
      <c r="C75" s="69"/>
      <c r="D75" s="69"/>
      <c r="E75" s="69"/>
      <c r="F75" s="69"/>
      <c r="G75" s="69"/>
      <c r="H75" s="69"/>
      <c r="I75" s="69"/>
      <c r="J75" s="70"/>
      <c r="K75" s="45">
        <v>0</v>
      </c>
      <c r="L75" s="45">
        <v>0</v>
      </c>
      <c r="M75" s="45">
        <v>0</v>
      </c>
      <c r="N75" s="45">
        <v>0</v>
      </c>
      <c r="O75" s="2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1:114" ht="12.75" customHeight="1">
      <c r="A76" s="63" t="s">
        <v>25</v>
      </c>
      <c r="B76" s="104" t="s">
        <v>26</v>
      </c>
      <c r="C76" s="105"/>
      <c r="D76" s="105"/>
      <c r="E76" s="105"/>
      <c r="F76" s="105"/>
      <c r="G76" s="105"/>
      <c r="H76" s="105"/>
      <c r="I76" s="105"/>
      <c r="J76" s="106"/>
      <c r="K76" s="45"/>
      <c r="L76" s="45"/>
      <c r="M76" s="45"/>
      <c r="N76" s="45"/>
      <c r="O76" s="2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1:114" ht="17.25" customHeight="1">
      <c r="A77" s="64"/>
      <c r="B77" s="107"/>
      <c r="C77" s="108"/>
      <c r="D77" s="108"/>
      <c r="E77" s="108"/>
      <c r="F77" s="108"/>
      <c r="G77" s="108"/>
      <c r="H77" s="108"/>
      <c r="I77" s="108"/>
      <c r="J77" s="109"/>
      <c r="K77" s="45">
        <v>18653807.5</v>
      </c>
      <c r="L77" s="45">
        <v>4558010.59</v>
      </c>
      <c r="M77" s="55">
        <v>1015776.89</v>
      </c>
      <c r="N77" s="45">
        <f>ROUND(L77-M77,2)</f>
        <v>3542233.7</v>
      </c>
      <c r="O77" s="62"/>
      <c r="P77" s="5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1:114" ht="11.25" customHeight="1">
      <c r="A78" s="64"/>
      <c r="B78" s="110"/>
      <c r="C78" s="111"/>
      <c r="D78" s="111"/>
      <c r="E78" s="111"/>
      <c r="F78" s="111"/>
      <c r="G78" s="111"/>
      <c r="H78" s="111"/>
      <c r="I78" s="111"/>
      <c r="J78" s="112"/>
      <c r="K78" s="45"/>
      <c r="L78" s="45"/>
      <c r="M78" s="51"/>
      <c r="N78" s="44"/>
      <c r="O78" s="2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1:114" ht="7.5" customHeight="1">
      <c r="A79" s="14"/>
      <c r="B79" s="24"/>
      <c r="C79" s="24"/>
      <c r="D79" s="24"/>
      <c r="E79" s="24"/>
      <c r="F79" s="24"/>
      <c r="G79" s="24"/>
      <c r="H79" s="24"/>
      <c r="I79" s="24"/>
      <c r="J79" s="24"/>
      <c r="K79" s="46"/>
      <c r="L79" s="46"/>
      <c r="M79" s="46"/>
      <c r="N79" s="46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1:114" ht="12.75">
      <c r="A80" s="10"/>
      <c r="B80" s="23"/>
      <c r="C80" s="23"/>
      <c r="D80" s="23"/>
      <c r="E80" s="23"/>
      <c r="F80" s="23"/>
      <c r="G80" s="23"/>
      <c r="H80" s="23"/>
      <c r="I80" s="23"/>
      <c r="J80" s="23"/>
      <c r="K80" s="47"/>
      <c r="L80" s="48"/>
      <c r="M80" s="49" t="s">
        <v>29</v>
      </c>
      <c r="N80" s="49"/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1:114" ht="18.75" customHeight="1">
      <c r="A81" s="14">
        <v>6</v>
      </c>
      <c r="B81" s="102" t="s">
        <v>27</v>
      </c>
      <c r="C81" s="102"/>
      <c r="D81" s="102"/>
      <c r="E81" s="102"/>
      <c r="F81" s="102"/>
      <c r="G81" s="102"/>
      <c r="H81" s="102"/>
      <c r="I81" s="103"/>
      <c r="J81" s="8" t="s">
        <v>30</v>
      </c>
      <c r="K81" s="9">
        <f>ROUND(M81*4,2)</f>
        <v>143706318.84</v>
      </c>
      <c r="L81" s="9" t="s">
        <v>32</v>
      </c>
      <c r="M81" s="9">
        <f>ROUND(O81*3,2)</f>
        <v>35926579.71</v>
      </c>
      <c r="N81" s="9" t="s">
        <v>33</v>
      </c>
      <c r="O81" s="9">
        <f>L36/3</f>
        <v>11975526.57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1:114" ht="15.75" customHeight="1">
      <c r="A82" s="15"/>
      <c r="B82" s="102" t="s">
        <v>28</v>
      </c>
      <c r="C82" s="102"/>
      <c r="D82" s="102"/>
      <c r="E82" s="102"/>
      <c r="F82" s="102"/>
      <c r="G82" s="102"/>
      <c r="H82" s="102"/>
      <c r="I82" s="103"/>
      <c r="J82" s="8" t="s">
        <v>31</v>
      </c>
      <c r="K82" s="9">
        <f>ROUND($M82*4,2)</f>
        <v>127091913.84</v>
      </c>
      <c r="L82" s="9" t="s">
        <v>32</v>
      </c>
      <c r="M82" s="9">
        <v>31772978.46</v>
      </c>
      <c r="N82" s="9" t="s">
        <v>33</v>
      </c>
      <c r="O82" s="9">
        <f>M82/3</f>
        <v>10590992.82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1:114" ht="4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1:114" ht="12.75">
      <c r="A84" s="29"/>
      <c r="B84" s="30" t="s">
        <v>61</v>
      </c>
      <c r="C84" s="30"/>
      <c r="D84" s="30"/>
      <c r="E84" s="30"/>
      <c r="F84" s="30"/>
      <c r="G84" s="30"/>
      <c r="H84" s="30"/>
      <c r="I84" s="30"/>
      <c r="J84" s="30" t="s">
        <v>80</v>
      </c>
      <c r="K84" s="30"/>
      <c r="L84" s="30"/>
      <c r="M84" s="30"/>
      <c r="N84" s="30"/>
      <c r="O84" s="30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1:114" ht="5.25" customHeight="1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1:114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1:114" ht="12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57"/>
      <c r="N87" s="30"/>
      <c r="O87" s="30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1:114" ht="12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1:114" ht="12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1:114" ht="12.7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1:114" ht="12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 ht="12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8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 ht="12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 ht="12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2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 ht="12.7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 ht="12.7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 ht="12.7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 ht="12.7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 ht="12.7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 ht="12.7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 ht="12.7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 ht="12.7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1:114" ht="12.7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 ht="12.7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 ht="12.7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 ht="12.7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 ht="12.7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 ht="12.7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 ht="12.7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 ht="12.7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 ht="12.7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 ht="12.7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1:114" ht="12.7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 ht="12.7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1:114" ht="12.7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1:114" ht="12.7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1:114" ht="12.7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1:114" ht="12.7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1:114" ht="12.7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1:114" ht="12.7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1:114" ht="12.7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ht="12.7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14" ht="12.7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1:114" ht="12.7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ht="12.7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14" ht="12.7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1:114" ht="12.7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1:114" ht="12.7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1:114" ht="12.7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1:114" ht="12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1:114" ht="12.7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1:114" ht="12.7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1:114" ht="12.7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1:114" ht="12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1:114" ht="12.7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1:114" ht="12.7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1:114" ht="12.7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1:114" ht="12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1:114" ht="12.7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1:114" ht="12.7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1:114" ht="12.7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1:114" ht="12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1:114" ht="12.7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1:114" ht="12.7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1:114" ht="12.7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1:114" ht="12.7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1:114" ht="12.7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1:114" ht="12.7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1:114" ht="12.7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1:114" ht="12.7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1:114" ht="12.7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1:114" ht="12.7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1:114" ht="12.7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1:114" ht="12.7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1:114" ht="12.7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1:114" ht="12.7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1:114" ht="12.7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1:114" ht="12.7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1:114" ht="12.7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1:114" ht="12.7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1:114" ht="12.7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1:114" ht="12.7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1:114" ht="12.7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1:114" ht="12.7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1:114" ht="12.7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1:114" ht="12.7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1:114" ht="12.7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1:114" ht="12.7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1:114" ht="12.7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1:114" ht="12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1:114" ht="12.7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1:114" ht="12.7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1:114" ht="12.7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1:114" ht="12.7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1:114" ht="12.7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1:114" ht="12.7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1:114" ht="12.7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1:114" ht="12.7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1:114" ht="12.7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1:114" ht="12.7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1:114" ht="12.7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1:114" ht="12.7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1:114" ht="12.7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1:114" ht="12.7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1:114" ht="12.7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1:114" ht="12.7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1:114" ht="12.7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1:114" ht="12.75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1:114" ht="12.75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1:114" ht="12.75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1:114" ht="12.75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1:114" ht="12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1:114" ht="12.75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1:114" ht="12.75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1:114" ht="12.75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1:114" ht="12.75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1:114" ht="12.75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1:114" ht="12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  <row r="199" spans="1:114" ht="12.75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  <row r="200" spans="1:114" ht="12.75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</row>
    <row r="201" spans="1:114" ht="12.7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</row>
    <row r="202" spans="1:114" ht="12.7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</row>
    <row r="203" spans="1:114" ht="12.7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</row>
    <row r="204" spans="1:114" ht="12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</row>
    <row r="205" spans="1:114" ht="12.7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1:114" ht="12.7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</row>
    <row r="207" spans="1:114" ht="12.7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</row>
    <row r="208" spans="1:114" ht="12.7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</row>
    <row r="209" spans="1:114" ht="12.7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</row>
    <row r="210" spans="1:114" ht="12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</row>
    <row r="211" spans="1:114" ht="12.75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</row>
    <row r="212" spans="1:114" ht="12.75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</row>
    <row r="213" spans="1:114" ht="12.75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1:114" ht="12.75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</row>
    <row r="215" spans="1:114" ht="12.75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</row>
    <row r="216" spans="1:114" ht="12.75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</row>
    <row r="217" spans="1:114" ht="12.75">
      <c r="A217" s="2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</row>
    <row r="218" spans="1:114" ht="12.75">
      <c r="A218" s="2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</row>
    <row r="219" spans="1:114" ht="12.75">
      <c r="A219" s="2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</row>
    <row r="220" spans="1:114" ht="12.75">
      <c r="A220" s="2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1:114" ht="12.75">
      <c r="A221" s="2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1:114" ht="12.75">
      <c r="A222" s="2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1:114" ht="12.75">
      <c r="A223" s="2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</row>
    <row r="224" spans="1:114" ht="12.75">
      <c r="A224" s="2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</row>
    <row r="225" spans="1:114" ht="12.7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</row>
    <row r="226" spans="1:114" ht="12.7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1:114" ht="12.7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1:114" ht="12.7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</row>
    <row r="229" spans="1:114" ht="12.7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</row>
    <row r="230" spans="1:114" ht="12.7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</row>
    <row r="231" spans="1:114" ht="12.7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</row>
    <row r="232" spans="1:114" ht="12.7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</row>
    <row r="233" spans="1:114" ht="12.7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</row>
    <row r="234" spans="1:114" ht="12.7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1:114" ht="12.7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</row>
    <row r="236" spans="1:114" ht="12.7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1:114" ht="12.7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</row>
    <row r="238" spans="1:114" ht="12.7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</row>
    <row r="239" spans="1:114" ht="12.7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</row>
    <row r="240" spans="1:114" ht="12.7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</row>
    <row r="241" spans="1:114" ht="12.7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</row>
    <row r="242" spans="1:114" ht="12.7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</row>
    <row r="243" spans="1:114" ht="12.7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</row>
    <row r="244" spans="1:114" ht="12.7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</row>
    <row r="245" spans="1:114" ht="12.7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1:114" ht="12.7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</row>
    <row r="247" spans="1:114" ht="12.7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</row>
    <row r="248" spans="1:114" ht="12.7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</row>
    <row r="249" spans="1:114" ht="12.7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</row>
    <row r="250" spans="1:114" ht="12.7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</row>
    <row r="251" spans="1:114" ht="12.7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</row>
    <row r="252" spans="1:114" ht="12.7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</row>
    <row r="253" spans="1:114" ht="12.7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</row>
    <row r="254" spans="1:114" ht="12.7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</row>
    <row r="255" spans="1:114" ht="12.7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</row>
    <row r="256" spans="1:114" ht="12.7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</row>
    <row r="257" spans="1:114" ht="12.7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</row>
    <row r="258" spans="1:114" ht="12.7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</row>
    <row r="259" spans="1:114" ht="12.7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</row>
    <row r="260" spans="1:114" ht="12.7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</row>
    <row r="261" spans="1:114" ht="12.7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</row>
    <row r="262" spans="1:114" ht="12.7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</row>
    <row r="263" spans="1:114" ht="12.7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</row>
    <row r="264" spans="1:114" ht="12.7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</row>
    <row r="265" spans="1:114" ht="12.7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</row>
    <row r="266" spans="1:114" ht="12.7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</row>
    <row r="267" spans="1:114" ht="12.7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</row>
    <row r="268" spans="1:114" ht="12.7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</row>
    <row r="269" spans="1:114" ht="12.7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</row>
    <row r="270" spans="1:114" ht="12.7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</row>
    <row r="271" spans="1:114" ht="12.7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</row>
    <row r="272" spans="1:114" ht="12.7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</row>
    <row r="273" spans="1:114" ht="12.7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</row>
    <row r="274" spans="1:1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</row>
    <row r="275" spans="1:1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</row>
    <row r="276" spans="1:1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</row>
    <row r="277" spans="1:1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</row>
    <row r="278" spans="1:1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</row>
    <row r="279" spans="1:1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</row>
    <row r="280" spans="1:1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</row>
    <row r="281" spans="1:1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</row>
    <row r="282" spans="1:1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</row>
    <row r="283" spans="1:1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</row>
    <row r="284" spans="1:1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</row>
    <row r="285" spans="1:1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</row>
    <row r="286" spans="1:1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</row>
    <row r="287" spans="1:1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</row>
    <row r="288" spans="1:1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</row>
    <row r="289" spans="1:1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</row>
    <row r="290" spans="1:1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</row>
    <row r="291" spans="1:1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1:1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</row>
    <row r="293" spans="1:11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</row>
    <row r="294" spans="1:11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</row>
    <row r="295" spans="1:11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</row>
    <row r="296" spans="1:1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</row>
    <row r="297" spans="1:11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</row>
    <row r="298" spans="1:1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1:1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</row>
    <row r="300" spans="1:1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1:1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</row>
    <row r="302" spans="1:1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</row>
    <row r="303" spans="1:1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</row>
    <row r="304" spans="1:1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</row>
    <row r="305" spans="1:1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</row>
    <row r="306" spans="1:1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</row>
    <row r="307" spans="1:1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</row>
    <row r="308" spans="1:1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1:1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</row>
    <row r="310" spans="1:1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</row>
    <row r="311" spans="1:1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</row>
    <row r="312" spans="1:1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</row>
    <row r="313" spans="1:1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</row>
    <row r="314" spans="1:1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</row>
    <row r="315" spans="1:1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</row>
    <row r="316" spans="1:1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</row>
    <row r="317" spans="1:1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</row>
    <row r="318" spans="1:1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</row>
    <row r="319" spans="1:1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</row>
    <row r="320" spans="1:1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</row>
    <row r="321" spans="1:1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</row>
    <row r="322" spans="1:1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</row>
    <row r="323" spans="1:1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</row>
    <row r="324" spans="1:1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</row>
    <row r="325" spans="1:1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</row>
    <row r="326" spans="1:1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</row>
    <row r="327" spans="1:1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</row>
    <row r="328" spans="1:1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</row>
    <row r="329" spans="1:1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</row>
    <row r="330" spans="1:1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</row>
    <row r="331" spans="1:1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1:1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1:1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1:1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</row>
    <row r="335" spans="1:1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1:1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1:1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</row>
    <row r="338" spans="1:1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1:1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1:1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</row>
    <row r="341" spans="1:1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1:1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1:1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1:1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1:1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</row>
    <row r="346" spans="1:1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</row>
    <row r="347" spans="1:1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</row>
    <row r="348" spans="1:1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</row>
    <row r="349" spans="1:1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1:1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</row>
    <row r="351" spans="1:1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</row>
    <row r="352" spans="1:1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1:1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1:1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1:1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</row>
    <row r="356" spans="1:1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</row>
    <row r="357" spans="1:1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</row>
    <row r="358" spans="1:1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1:1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1:1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</row>
    <row r="361" spans="1:1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1:1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</row>
    <row r="363" spans="1:1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1:1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1:1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1:1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1:1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1:1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1:1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1:1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1:1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</row>
    <row r="372" spans="1:1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</row>
    <row r="373" spans="1:1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</row>
    <row r="374" spans="1:1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1:1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</row>
    <row r="376" spans="1:1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1:1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1:1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</row>
    <row r="379" spans="1:1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</row>
    <row r="380" spans="1:1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1:1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1:1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1:1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1:1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1:1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1:1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1:1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1:1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1:1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1:1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1:1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1:1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1:1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1:1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1:1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1:1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1:1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1:1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1:1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1:1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1:1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1:1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1:1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1:1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1:1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1:1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1:1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  <row r="408" spans="1:1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</row>
    <row r="409" spans="1:1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</row>
    <row r="410" spans="1:1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</row>
    <row r="411" spans="1:1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</row>
    <row r="412" spans="1:1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1:1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1:1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1:1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1:1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1:1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1:1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1:1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1:1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</row>
    <row r="421" spans="1:1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</row>
    <row r="422" spans="1:1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</row>
    <row r="423" spans="1:1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</row>
    <row r="424" spans="1:1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</row>
    <row r="425" spans="1:1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</row>
    <row r="426" spans="1:1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</row>
    <row r="427" spans="1:1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</row>
    <row r="428" spans="1:1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</row>
    <row r="429" spans="1:1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</row>
    <row r="430" spans="1:1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</row>
    <row r="431" spans="1:1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</row>
    <row r="432" spans="1:1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</row>
    <row r="433" spans="1:1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</row>
    <row r="434" spans="1:1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</row>
    <row r="435" spans="1:1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</row>
    <row r="436" spans="1:1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</row>
    <row r="437" spans="1:1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</row>
    <row r="438" spans="1:1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</row>
    <row r="439" spans="1:1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</row>
    <row r="440" spans="1:1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</row>
    <row r="441" spans="1:1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</row>
    <row r="442" spans="1:1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</row>
    <row r="443" spans="1:1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</row>
    <row r="444" spans="1:1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</row>
    <row r="445" spans="1:1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</row>
    <row r="446" spans="1:1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</row>
    <row r="447" spans="1:1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</row>
    <row r="448" spans="1:1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</row>
    <row r="449" spans="1:1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</row>
    <row r="450" spans="1:1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</row>
    <row r="451" spans="1:1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</row>
    <row r="452" spans="1:1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</row>
    <row r="453" spans="1:1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</row>
    <row r="454" spans="1:1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</row>
    <row r="455" spans="1:1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</row>
    <row r="456" spans="1:1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</row>
    <row r="457" spans="1:1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</row>
    <row r="458" spans="1:1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</row>
    <row r="459" spans="1:1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</row>
    <row r="460" spans="1:1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</row>
    <row r="461" spans="1:1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</row>
    <row r="462" spans="1:1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</row>
    <row r="463" spans="1:1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</row>
    <row r="464" spans="1:1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</row>
    <row r="465" spans="1:1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</row>
    <row r="466" spans="1:1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</row>
    <row r="467" spans="1:1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</row>
    <row r="468" spans="1:1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</row>
    <row r="469" spans="1:1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</row>
    <row r="470" spans="1:1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</row>
    <row r="471" spans="1:1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</row>
    <row r="472" spans="1:1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</row>
    <row r="473" spans="1:1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</row>
    <row r="474" spans="1:1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</row>
    <row r="475" spans="1:1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</row>
    <row r="476" spans="1:1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</row>
    <row r="477" spans="1:1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</row>
    <row r="478" spans="1:1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</row>
    <row r="479" spans="1:1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</row>
    <row r="480" spans="1:1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</row>
    <row r="481" spans="1:1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</row>
    <row r="482" spans="1:1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</row>
    <row r="483" spans="1:1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</row>
    <row r="484" spans="1:1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</row>
    <row r="485" spans="1:1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</row>
    <row r="486" spans="1:1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</row>
    <row r="487" spans="1:1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</row>
    <row r="488" spans="1:1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</row>
    <row r="489" spans="1:1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</row>
    <row r="490" spans="1:1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</row>
    <row r="491" spans="1:1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</row>
    <row r="492" spans="1:1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</row>
    <row r="493" spans="1:1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</row>
    <row r="494" spans="1:1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</row>
    <row r="495" spans="1:1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</row>
    <row r="496" spans="1:1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</row>
    <row r="497" spans="1:1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</row>
    <row r="498" spans="1:1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</row>
    <row r="499" spans="1:1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</row>
    <row r="500" spans="1:1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</row>
    <row r="501" spans="1:1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</row>
    <row r="502" spans="1:1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</row>
    <row r="503" spans="1:1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</row>
    <row r="504" spans="1:1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</row>
    <row r="505" spans="1:1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</row>
    <row r="506" spans="1:1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</row>
    <row r="507" spans="1:1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</row>
    <row r="508" spans="1:1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</row>
    <row r="509" spans="1:1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</row>
    <row r="510" spans="1:1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</row>
    <row r="511" spans="1:1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</row>
    <row r="512" spans="1:1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</row>
    <row r="513" spans="1:1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</row>
    <row r="514" spans="1:1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</row>
    <row r="515" spans="1:1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</row>
    <row r="516" spans="1:1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</row>
    <row r="517" spans="1:1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</row>
    <row r="518" spans="1:1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</row>
    <row r="519" spans="1:1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</row>
    <row r="520" spans="1:1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</row>
    <row r="521" spans="1:1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</row>
    <row r="522" spans="1:1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</row>
    <row r="523" spans="1:1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</row>
    <row r="524" spans="1:1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</row>
    <row r="525" spans="1:1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</row>
    <row r="526" spans="1:1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</row>
    <row r="527" spans="1:1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</row>
    <row r="528" spans="1:1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</row>
    <row r="529" spans="1:1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</row>
    <row r="530" spans="1:1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</row>
    <row r="531" spans="1:1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</row>
    <row r="532" spans="1:1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</row>
    <row r="533" spans="1:1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</row>
    <row r="534" spans="1:1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</row>
    <row r="535" spans="1:1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</row>
    <row r="536" spans="1:1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</row>
    <row r="537" spans="1:1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</row>
    <row r="538" spans="1:1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</row>
    <row r="539" spans="1:1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</row>
    <row r="540" spans="1:1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</row>
    <row r="541" spans="1:1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</row>
    <row r="542" spans="1:1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</row>
    <row r="543" spans="1:1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</row>
    <row r="544" spans="1:1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</row>
    <row r="545" spans="1:1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</row>
    <row r="546" spans="1:1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</row>
    <row r="547" spans="1:1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</row>
    <row r="548" spans="1:1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</row>
    <row r="549" spans="1:1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</row>
    <row r="550" spans="1:1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</row>
    <row r="551" spans="1:1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</row>
    <row r="552" spans="1:1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</row>
    <row r="553" spans="1:1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</row>
    <row r="554" spans="1:1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</row>
    <row r="555" spans="1:1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</row>
    <row r="556" spans="1:1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</row>
    <row r="557" spans="1:1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</row>
    <row r="558" spans="1:1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</row>
    <row r="559" spans="1:1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</row>
    <row r="560" spans="1:1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</row>
    <row r="561" spans="1:1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</row>
    <row r="562" spans="1:1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</row>
    <row r="563" spans="1:1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</row>
    <row r="564" spans="1:1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</row>
    <row r="565" spans="1:1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</row>
    <row r="566" spans="1:1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</row>
    <row r="567" spans="1:1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</row>
    <row r="568" spans="1:1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</row>
    <row r="569" spans="1:1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</row>
    <row r="570" spans="1:1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</row>
    <row r="571" spans="1:1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</row>
    <row r="572" spans="1:1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</row>
    <row r="573" spans="1:1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</row>
    <row r="574" spans="1:1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</row>
    <row r="575" spans="1:1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</row>
    <row r="576" spans="1:1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</row>
    <row r="577" spans="1:1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</row>
    <row r="578" spans="1:1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</row>
    <row r="579" spans="1:1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</row>
    <row r="580" spans="1:1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</row>
    <row r="581" spans="1:1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</row>
    <row r="582" spans="1:1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</row>
    <row r="583" spans="1:1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</row>
    <row r="584" spans="1:1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</row>
    <row r="585" spans="1:1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</row>
    <row r="586" spans="1:1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</row>
    <row r="587" spans="1:1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</row>
    <row r="588" spans="1:1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</row>
    <row r="589" spans="1:1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</row>
    <row r="590" spans="1:1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</row>
    <row r="591" spans="1:1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</row>
    <row r="592" spans="1:1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</row>
    <row r="593" spans="1:1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</row>
    <row r="594" spans="1:1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</row>
    <row r="595" spans="1:1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</row>
    <row r="596" spans="1:1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</row>
    <row r="597" spans="1:1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</row>
    <row r="598" spans="1:1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</row>
    <row r="599" spans="1:1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</row>
    <row r="600" spans="1:1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</row>
    <row r="601" spans="1:1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</row>
    <row r="602" spans="1:1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</row>
    <row r="603" spans="1:1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</row>
    <row r="604" spans="1:1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</row>
    <row r="605" spans="1:1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</row>
    <row r="606" spans="1:1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</row>
    <row r="607" spans="1:1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</row>
    <row r="608" spans="1:1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</row>
    <row r="609" spans="1:1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</row>
    <row r="610" spans="1:1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</row>
    <row r="611" spans="1:1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</row>
    <row r="612" spans="1:1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</row>
    <row r="613" spans="1:1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</row>
    <row r="614" spans="1:1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</row>
    <row r="615" spans="1:1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</row>
    <row r="616" spans="1:1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</row>
    <row r="617" spans="1:1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</row>
    <row r="618" spans="1:1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</row>
    <row r="619" spans="1:1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</row>
    <row r="620" spans="1:1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</row>
    <row r="621" spans="1:1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</row>
    <row r="622" spans="1:1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</row>
    <row r="623" spans="1:1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</row>
    <row r="624" spans="1:1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</row>
    <row r="625" spans="1:1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</row>
    <row r="626" spans="1:1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</row>
    <row r="627" spans="1:1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</row>
    <row r="628" spans="1:1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</row>
    <row r="629" spans="1:1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</row>
    <row r="630" spans="1:1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</row>
    <row r="631" spans="1:1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</row>
    <row r="632" spans="1:1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</row>
    <row r="633" spans="1:1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</row>
    <row r="634" spans="1:1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</row>
    <row r="635" spans="1:1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</row>
    <row r="636" spans="1:1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</row>
    <row r="637" spans="1:1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</row>
    <row r="638" spans="1:1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</row>
    <row r="639" spans="1:1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</row>
    <row r="640" spans="1:1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</row>
    <row r="641" spans="1:1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</row>
    <row r="642" spans="1:1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</row>
    <row r="643" spans="1:1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</row>
    <row r="644" spans="1:1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</row>
    <row r="645" spans="1:1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</row>
    <row r="646" spans="1:1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</row>
    <row r="647" spans="1:1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</row>
    <row r="648" spans="1:1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</row>
    <row r="649" spans="1:1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</row>
    <row r="650" spans="1:1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</row>
    <row r="651" spans="1:1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</row>
    <row r="652" spans="1:1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</row>
    <row r="653" spans="1:1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</row>
    <row r="654" spans="1:1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</row>
    <row r="655" spans="1:1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</row>
    <row r="656" spans="1:1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</row>
    <row r="657" spans="1:1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</row>
    <row r="658" spans="1:1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</row>
    <row r="659" spans="1:1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</row>
    <row r="660" spans="1:1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</row>
    <row r="661" spans="1:1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</row>
    <row r="662" spans="1:1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</row>
    <row r="663" spans="1:1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</row>
    <row r="664" spans="1:1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</row>
    <row r="665" spans="1:1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</row>
    <row r="666" spans="1:1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</row>
    <row r="667" spans="1:1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</row>
    <row r="668" spans="1:1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</row>
    <row r="669" spans="1:1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</row>
    <row r="670" spans="1:1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</row>
    <row r="671" spans="1:1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</row>
    <row r="672" spans="1:1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</row>
    <row r="673" spans="1:1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</row>
    <row r="674" spans="1:1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</row>
    <row r="675" spans="1:1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</row>
    <row r="676" spans="1:1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</row>
    <row r="677" spans="1:1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</row>
    <row r="678" spans="1:1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</row>
    <row r="679" spans="1:1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</row>
    <row r="680" spans="1:1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</row>
    <row r="681" spans="1:1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</row>
    <row r="682" spans="1:1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</row>
    <row r="683" spans="1:1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</row>
    <row r="684" spans="1:1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</row>
    <row r="685" spans="1:1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</row>
    <row r="686" spans="1:1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</row>
    <row r="687" spans="1:1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</row>
    <row r="688" spans="1:1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</row>
    <row r="689" spans="1:1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</row>
    <row r="690" spans="1:1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</row>
    <row r="691" spans="1:1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</row>
    <row r="692" spans="1:1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</row>
    <row r="693" spans="1:1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</row>
    <row r="694" spans="1:1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</row>
    <row r="695" spans="1:1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</row>
    <row r="696" spans="1:1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</row>
    <row r="697" spans="1:1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</row>
    <row r="698" spans="1:1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</row>
    <row r="699" spans="1:1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</row>
    <row r="700" spans="1:1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</row>
    <row r="701" spans="1:1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</row>
    <row r="702" spans="1:1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</row>
    <row r="703" spans="1:1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</row>
    <row r="704" spans="1:1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</row>
    <row r="705" spans="1:1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</row>
    <row r="706" spans="1:1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</row>
    <row r="707" spans="1:1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</row>
    <row r="708" spans="1:1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</row>
    <row r="709" spans="1:1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</row>
    <row r="710" spans="1:1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</row>
    <row r="711" spans="1:1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</row>
    <row r="712" spans="1:1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</row>
    <row r="713" spans="1:1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</row>
    <row r="714" spans="1:1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</row>
    <row r="715" spans="1:1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</row>
    <row r="716" spans="1:1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</row>
    <row r="717" spans="1:1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</row>
    <row r="718" spans="1:1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</row>
    <row r="719" spans="1:1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</row>
    <row r="720" spans="1:1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</row>
    <row r="721" spans="1:1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</row>
    <row r="722" spans="1:1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</row>
    <row r="723" spans="1:1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</row>
    <row r="724" spans="1:1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</row>
    <row r="725" spans="1:1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</row>
    <row r="726" spans="1:1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</row>
    <row r="727" spans="1:1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</row>
    <row r="728" spans="1:1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</row>
    <row r="729" spans="1:1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</row>
    <row r="730" spans="1:1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</row>
    <row r="731" spans="1:1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</row>
    <row r="732" spans="1:1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</row>
    <row r="733" spans="1:1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</row>
    <row r="734" spans="1:1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</row>
    <row r="735" spans="1:1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</row>
    <row r="736" spans="1:1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</row>
    <row r="737" spans="1:1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</row>
    <row r="738" spans="1:1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</row>
    <row r="739" spans="1:1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</row>
    <row r="740" spans="1:1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</row>
    <row r="741" spans="1:1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</row>
    <row r="742" spans="1:1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</row>
    <row r="743" spans="1:1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</row>
    <row r="744" spans="1:1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</row>
    <row r="745" spans="1:1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</row>
    <row r="746" spans="1:1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</row>
    <row r="747" spans="1:1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</row>
    <row r="748" spans="1:1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</row>
    <row r="749" spans="1:1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</row>
    <row r="750" spans="1:1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</row>
    <row r="751" spans="1:1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</row>
    <row r="752" spans="1:1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</row>
    <row r="753" spans="1:1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</row>
    <row r="754" spans="1:1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</row>
    <row r="755" spans="1:1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</row>
    <row r="756" spans="1:1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</row>
    <row r="757" spans="1:1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</row>
    <row r="758" spans="1:1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</row>
    <row r="759" spans="1:1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</row>
    <row r="760" spans="1:1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</row>
    <row r="761" spans="1:1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</row>
    <row r="762" spans="1:1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</row>
    <row r="763" spans="1:1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</row>
    <row r="764" spans="1:1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</row>
    <row r="765" spans="1:1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</row>
    <row r="766" spans="1:1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</row>
    <row r="767" spans="1:1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</row>
    <row r="768" spans="1:1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</row>
    <row r="769" spans="1:1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</row>
    <row r="770" spans="1:1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</row>
    <row r="771" spans="1:1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</row>
    <row r="772" spans="1:1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</row>
    <row r="773" spans="1:1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</row>
    <row r="774" spans="1:1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</row>
    <row r="775" spans="1:1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</row>
    <row r="776" spans="1:1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</row>
    <row r="777" spans="1:1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</row>
    <row r="778" spans="1:1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</row>
    <row r="779" spans="1:1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</row>
    <row r="780" spans="1:1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</row>
    <row r="781" spans="1:1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</row>
    <row r="782" spans="1:1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</row>
    <row r="783" spans="1:1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</row>
    <row r="784" spans="1:1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</row>
    <row r="785" spans="1:1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</row>
    <row r="786" spans="1:1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</row>
    <row r="787" spans="1:1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</row>
    <row r="788" spans="1:1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</row>
    <row r="789" spans="1:1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</row>
    <row r="790" spans="1:1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</row>
    <row r="791" spans="1:1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</row>
    <row r="792" spans="1:1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</row>
    <row r="793" spans="1:1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</row>
    <row r="794" spans="1:1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</row>
    <row r="795" spans="1:1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</row>
    <row r="796" spans="1:1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</row>
    <row r="797" spans="1:1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</row>
    <row r="798" spans="1:1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</row>
    <row r="799" spans="1:1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</row>
    <row r="800" spans="1:1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</row>
    <row r="801" spans="1:1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</row>
    <row r="802" spans="1:1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</row>
    <row r="803" spans="1:1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</row>
    <row r="804" spans="1:1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</row>
    <row r="805" spans="1:1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</row>
    <row r="806" spans="1:1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</row>
    <row r="807" spans="1:1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</row>
    <row r="808" spans="1:1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</row>
    <row r="809" spans="1:1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</row>
    <row r="810" spans="1:1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</row>
    <row r="811" spans="1:1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</row>
    <row r="812" spans="1:1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</row>
    <row r="813" spans="1:1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</row>
    <row r="814" spans="1:1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</row>
    <row r="815" spans="1:1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</row>
    <row r="816" spans="1:1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</row>
    <row r="817" spans="1:1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</row>
    <row r="818" spans="1:1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</row>
    <row r="819" spans="1:1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</row>
    <row r="820" spans="1:1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</row>
    <row r="821" spans="1:1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</row>
    <row r="822" spans="1:1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</row>
    <row r="823" spans="1:1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</row>
    <row r="824" spans="1:1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</row>
    <row r="825" spans="1:1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</row>
    <row r="826" spans="1:1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</row>
    <row r="827" spans="1:1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</row>
    <row r="828" spans="1:1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</row>
    <row r="829" spans="1:1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</row>
    <row r="830" spans="1:1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</row>
    <row r="831" spans="1:1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</row>
    <row r="832" spans="1:1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</row>
    <row r="833" spans="1:1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</row>
    <row r="834" spans="1:1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</row>
    <row r="835" spans="1:1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</row>
    <row r="836" spans="1:1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</row>
    <row r="837" spans="1:1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</row>
    <row r="838" spans="1:1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</row>
    <row r="839" spans="1:1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</row>
    <row r="840" spans="1:1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</row>
    <row r="841" spans="1:1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</row>
    <row r="842" spans="1:1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</row>
    <row r="843" spans="1:1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</row>
    <row r="844" spans="1:1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</row>
    <row r="845" spans="1:1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</row>
    <row r="846" spans="1:1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</row>
    <row r="847" spans="1:1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</row>
    <row r="848" spans="1:1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</row>
    <row r="849" spans="1:1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</row>
    <row r="850" spans="1:1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</row>
    <row r="851" spans="1:1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</row>
    <row r="852" spans="1:1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</row>
    <row r="853" spans="1:1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</row>
    <row r="854" spans="1:1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</row>
    <row r="855" spans="1:1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</row>
    <row r="856" spans="1:1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</row>
    <row r="857" spans="1:1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</row>
    <row r="858" spans="1:1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</row>
    <row r="859" spans="1:1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</row>
    <row r="860" spans="1:1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</row>
    <row r="861" spans="1:1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</row>
    <row r="862" spans="1:1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</row>
    <row r="863" spans="1:1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</row>
    <row r="864" spans="1:1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</row>
    <row r="865" spans="1:1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</row>
    <row r="866" spans="1:1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</row>
    <row r="867" spans="1:1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</row>
    <row r="868" spans="1:1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</row>
    <row r="869" spans="1:1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</row>
    <row r="870" spans="1:1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</row>
    <row r="871" spans="1:1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</row>
    <row r="872" spans="1:1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</row>
    <row r="873" spans="1:1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</row>
    <row r="874" spans="1:1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</row>
    <row r="875" spans="1:1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</row>
    <row r="876" spans="1:1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</row>
    <row r="877" spans="1:1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</row>
    <row r="878" spans="1:1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</row>
    <row r="879" spans="1:1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</row>
    <row r="880" spans="1:1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</row>
    <row r="881" spans="1:1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</row>
    <row r="882" spans="1:1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</row>
    <row r="883" spans="1:1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</row>
    <row r="884" spans="1:1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</row>
    <row r="885" spans="1:1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</row>
    <row r="886" spans="1:1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</row>
    <row r="887" spans="1:1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</row>
    <row r="888" spans="1:1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</row>
    <row r="889" spans="1:1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</row>
    <row r="890" spans="1:1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</row>
    <row r="891" spans="1:1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</row>
    <row r="892" spans="1:1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</row>
    <row r="893" spans="1:1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</row>
    <row r="894" spans="1:1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</row>
    <row r="895" spans="1:1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</row>
    <row r="896" spans="1:1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</row>
    <row r="897" spans="1:1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</row>
    <row r="898" spans="1:1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</row>
    <row r="899" spans="1:1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</row>
    <row r="900" spans="1:1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</row>
    <row r="901" spans="1:1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</row>
    <row r="902" spans="1:1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</row>
    <row r="903" spans="1:1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</row>
    <row r="904" spans="1:1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</row>
    <row r="905" spans="1:1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</row>
    <row r="906" spans="1:1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</row>
    <row r="907" spans="1:1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</row>
    <row r="908" spans="1:1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</row>
    <row r="909" spans="1:1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</row>
    <row r="910" spans="1:1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</row>
    <row r="911" spans="1:1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</row>
    <row r="912" spans="1:1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</row>
    <row r="913" spans="1:1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</row>
    <row r="914" spans="1:1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</row>
    <row r="915" spans="1:1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</row>
    <row r="916" spans="1:1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</row>
    <row r="917" spans="1:1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</row>
    <row r="918" spans="1:1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</row>
    <row r="919" spans="1:1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</row>
    <row r="920" spans="1:1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</row>
    <row r="921" spans="1:1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</row>
    <row r="922" spans="1:1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</row>
    <row r="923" spans="1:1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</row>
    <row r="924" spans="1:1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</row>
    <row r="925" spans="1:1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</row>
    <row r="926" spans="1:1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</row>
    <row r="927" spans="1:1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</row>
    <row r="928" spans="1:1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</row>
    <row r="929" spans="1:1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</row>
    <row r="930" spans="1:1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</row>
    <row r="931" spans="1:1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</row>
    <row r="932" spans="1:1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</row>
    <row r="933" spans="1:1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</row>
    <row r="934" spans="1:1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</row>
    <row r="935" spans="1:1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</row>
    <row r="936" spans="1:1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</row>
    <row r="937" spans="1:1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</row>
    <row r="938" spans="1:1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</row>
    <row r="939" spans="1:1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</row>
    <row r="940" spans="1:1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</row>
    <row r="941" spans="1:1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</row>
    <row r="942" spans="1:1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</row>
    <row r="943" spans="1:1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</row>
    <row r="944" spans="1:1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</row>
    <row r="945" spans="1:1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</row>
    <row r="946" spans="1:1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</row>
    <row r="947" spans="1:1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</row>
    <row r="948" spans="1:1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</row>
    <row r="949" spans="1:1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</row>
    <row r="950" spans="1:1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</row>
    <row r="951" spans="1:1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</row>
    <row r="952" spans="1:1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</row>
    <row r="953" spans="1:1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</row>
    <row r="954" spans="1:1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</row>
    <row r="955" spans="1:1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</row>
    <row r="956" spans="1:1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</row>
    <row r="957" spans="1:1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</row>
    <row r="958" spans="1:1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</row>
    <row r="959" spans="1:1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</row>
    <row r="960" spans="1:1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</row>
    <row r="961" spans="1:1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</row>
    <row r="962" spans="1:1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</row>
    <row r="963" spans="1:1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</row>
    <row r="964" spans="1:1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</row>
    <row r="965" spans="1:1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</row>
    <row r="966" spans="1:1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</row>
    <row r="967" spans="1:1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</row>
    <row r="968" spans="1:1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</row>
    <row r="969" spans="1:1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</row>
    <row r="970" spans="1:1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</row>
    <row r="971" spans="1:1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</row>
    <row r="972" spans="1:1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</row>
    <row r="973" spans="1:1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</row>
    <row r="974" spans="1:1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</row>
    <row r="975" spans="1:1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</row>
    <row r="976" spans="1:1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</row>
    <row r="977" spans="1:1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</row>
    <row r="978" spans="1:1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</row>
    <row r="979" spans="1:1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</row>
    <row r="980" spans="1:1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</row>
    <row r="981" spans="1:1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</row>
    <row r="982" spans="1:1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</row>
    <row r="983" spans="1:1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</row>
    <row r="984" spans="1:1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</row>
    <row r="985" spans="1:1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</row>
    <row r="986" spans="1:1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</row>
    <row r="987" spans="1:1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</row>
    <row r="988" spans="1:1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</row>
    <row r="989" spans="1:1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</row>
    <row r="990" spans="1:1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</row>
    <row r="991" spans="1:1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</row>
    <row r="992" spans="1:1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</row>
    <row r="993" spans="1:1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</row>
    <row r="994" spans="1:1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</row>
    <row r="995" spans="1:1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</row>
    <row r="996" spans="1:1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</row>
    <row r="997" spans="1:1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</row>
    <row r="998" spans="1:1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</row>
    <row r="999" spans="1:1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</row>
    <row r="1000" spans="1:1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</row>
    <row r="1001" spans="1:1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</row>
    <row r="1002" spans="1:1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</row>
    <row r="1003" spans="1:1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</row>
    <row r="1004" spans="1:1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</row>
    <row r="1005" spans="1:1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</row>
    <row r="1006" spans="1:1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</row>
    <row r="1007" spans="1:1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</row>
    <row r="1008" spans="1:1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</row>
    <row r="1009" spans="1:1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</row>
    <row r="1010" spans="1:1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</row>
    <row r="1011" spans="1:1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</row>
    <row r="1012" spans="1:1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</row>
    <row r="1013" spans="1:1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</row>
    <row r="1014" spans="1:1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</row>
    <row r="1015" spans="1:1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</row>
    <row r="1016" spans="1:1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</row>
    <row r="1017" spans="1:1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</row>
    <row r="1018" spans="1:1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</row>
    <row r="1019" spans="1:1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</row>
    <row r="1020" spans="1:1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</row>
  </sheetData>
  <sheetProtection/>
  <mergeCells count="101">
    <mergeCell ref="A76:A78"/>
    <mergeCell ref="A62:A64"/>
    <mergeCell ref="A65:A67"/>
    <mergeCell ref="B65:J67"/>
    <mergeCell ref="A71:A73"/>
    <mergeCell ref="B71:J73"/>
    <mergeCell ref="B75:J75"/>
    <mergeCell ref="B76:J78"/>
    <mergeCell ref="B62:J64"/>
    <mergeCell ref="B74:J74"/>
    <mergeCell ref="A68:A70"/>
    <mergeCell ref="B68:J70"/>
    <mergeCell ref="A58:A60"/>
    <mergeCell ref="B58:J60"/>
    <mergeCell ref="A49:A51"/>
    <mergeCell ref="B49:J51"/>
    <mergeCell ref="A52:A54"/>
    <mergeCell ref="A55:A57"/>
    <mergeCell ref="A39:A41"/>
    <mergeCell ref="B38:J38"/>
    <mergeCell ref="A43:A45"/>
    <mergeCell ref="B42:J42"/>
    <mergeCell ref="B43:J45"/>
    <mergeCell ref="B39:J41"/>
    <mergeCell ref="A46:A48"/>
    <mergeCell ref="B46:J48"/>
    <mergeCell ref="B27:I27"/>
    <mergeCell ref="N10:O11"/>
    <mergeCell ref="A35:A37"/>
    <mergeCell ref="B33:J33"/>
    <mergeCell ref="B31:J32"/>
    <mergeCell ref="B35:J37"/>
    <mergeCell ref="B34:J34"/>
    <mergeCell ref="A31:A32"/>
    <mergeCell ref="B81:I81"/>
    <mergeCell ref="B82:I82"/>
    <mergeCell ref="L31:L32"/>
    <mergeCell ref="J26:K26"/>
    <mergeCell ref="J29:K29"/>
    <mergeCell ref="B52:J54"/>
    <mergeCell ref="B55:J57"/>
    <mergeCell ref="K31:K32"/>
    <mergeCell ref="L27:M27"/>
    <mergeCell ref="B29:I29"/>
    <mergeCell ref="K16:M16"/>
    <mergeCell ref="H15:M15"/>
    <mergeCell ref="O19:O20"/>
    <mergeCell ref="J23:L23"/>
    <mergeCell ref="C8:N8"/>
    <mergeCell ref="C9:N9"/>
    <mergeCell ref="A10:M10"/>
    <mergeCell ref="H11:M11"/>
    <mergeCell ref="F11:G11"/>
    <mergeCell ref="O31:O32"/>
    <mergeCell ref="J25:K25"/>
    <mergeCell ref="L26:M26"/>
    <mergeCell ref="M31:N31"/>
    <mergeCell ref="J28:K28"/>
    <mergeCell ref="L29:M29"/>
    <mergeCell ref="N26:O26"/>
    <mergeCell ref="L28:M28"/>
    <mergeCell ref="N29:O29"/>
    <mergeCell ref="N28:O28"/>
    <mergeCell ref="C5:N5"/>
    <mergeCell ref="C6:N6"/>
    <mergeCell ref="C7:N7"/>
    <mergeCell ref="B25:I25"/>
    <mergeCell ref="K17:M17"/>
    <mergeCell ref="D15:G16"/>
    <mergeCell ref="H16:J16"/>
    <mergeCell ref="H17:J17"/>
    <mergeCell ref="N25:O25"/>
    <mergeCell ref="L25:M25"/>
    <mergeCell ref="J1:O1"/>
    <mergeCell ref="J2:O2"/>
    <mergeCell ref="J3:O3"/>
    <mergeCell ref="C4:N4"/>
    <mergeCell ref="A1:F1"/>
    <mergeCell ref="D2:F2"/>
    <mergeCell ref="J27:K27"/>
    <mergeCell ref="N22:N23"/>
    <mergeCell ref="D23:E23"/>
    <mergeCell ref="F23:H23"/>
    <mergeCell ref="N27:O27"/>
    <mergeCell ref="B26:I26"/>
    <mergeCell ref="B28:I28"/>
    <mergeCell ref="A11:C12"/>
    <mergeCell ref="D17:G17"/>
    <mergeCell ref="D11:E11"/>
    <mergeCell ref="D12:E12"/>
    <mergeCell ref="F12:G12"/>
    <mergeCell ref="A15:C17"/>
    <mergeCell ref="A23:C23"/>
    <mergeCell ref="O12:O14"/>
    <mergeCell ref="O15:O16"/>
    <mergeCell ref="O22:O23"/>
    <mergeCell ref="N17:N18"/>
    <mergeCell ref="O17:O18"/>
    <mergeCell ref="N19:N20"/>
    <mergeCell ref="N12:N14"/>
    <mergeCell ref="N15:N1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Masha</cp:lastModifiedBy>
  <cp:lastPrinted>2010-01-18T06:54:23Z</cp:lastPrinted>
  <dcterms:created xsi:type="dcterms:W3CDTF">1996-10-08T23:32:33Z</dcterms:created>
  <dcterms:modified xsi:type="dcterms:W3CDTF">2010-01-18T06:54:25Z</dcterms:modified>
  <cp:category/>
  <cp:version/>
  <cp:contentType/>
  <cp:contentStatus/>
</cp:coreProperties>
</file>